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rden Index" sheetId="1" state="visible" r:id="rId3"/>
    <sheet name="Methodology &amp; Source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<sst xmlns="http://schemas.openxmlformats.org/spreadsheetml/2006/main" count="107" uniqueCount="103">
  <si>
    <t xml:space="preserve">Heart Failure Burden Index — English ICBs</t>
  </si>
  <si>
    <t xml:space="preserve">Five-indicator composite, equal-weighted rank average. Rebuilt 19 Aug 2026 with updated readmission and emergency admission indicators; readmissions corrected 25 Aug 2026 against the GROWING_BURDEN_MASTER_SPREADSHEET 25 Aug 2026 version and rankings rerun. See "Methodology &amp; Sources" tab.</t>
  </si>
  <si>
    <t xml:space="preserve">#</t>
  </si>
  <si>
    <t xml:space="preserve">Burden
Rank</t>
  </si>
  <si>
    <t xml:space="preserve">Tier</t>
  </si>
  <si>
    <t xml:space="preserve">ICB Name</t>
  </si>
  <si>
    <t xml:space="preserve">HF Patients
per 100,000
(2024-25)</t>
  </si>
  <si>
    <t xml:space="preserve">Rank</t>
  </si>
  <si>
    <t xml:space="preserve">Emergency Admissions
per 100,000
(4-Yr Avg Pop)</t>
  </si>
  <si>
    <t xml:space="preserve">Readmissions
per 100,000
(4-Yr Total)</t>
  </si>
  <si>
    <t xml:space="preserve">Emergency Inpatient
Deaths per 100,000</t>
  </si>
  <si>
    <t xml:space="preserve">HF Specialist Nurse
Referral (%)</t>
  </si>
  <si>
    <t xml:space="preserve">Composite
Score</t>
  </si>
  <si>
    <t xml:space="preserve">NHS South Yorkshire ICB</t>
  </si>
  <si>
    <t xml:space="preserve">NHS Derby and Derbyshire ICB</t>
  </si>
  <si>
    <t xml:space="preserve">NHS Nottingham and Nottinghamshire ICB</t>
  </si>
  <si>
    <t xml:space="preserve">NHS Cheshire and Merseyside ICB</t>
  </si>
  <si>
    <t xml:space="preserve">NHS Staffordshire and Stoke-on-Trent ICB</t>
  </si>
  <si>
    <t xml:space="preserve">NHS Birmingham and Solihull ICB</t>
  </si>
  <si>
    <t xml:space="preserve">NHS Shropshire, Telford and Wrekin ICB</t>
  </si>
  <si>
    <t xml:space="preserve">NHS Humber and North Yorkshire ICB</t>
  </si>
  <si>
    <t xml:space="preserve">NHS Suffolk and North East Essex ICB</t>
  </si>
  <si>
    <t xml:space="preserve">NHS Dorset ICB</t>
  </si>
  <si>
    <t xml:space="preserve">NHS North East and North Cumbria ICB</t>
  </si>
  <si>
    <t xml:space="preserve">NHS Somerset ICB</t>
  </si>
  <si>
    <t xml:space="preserve">NHS Coventry and Warwickshire ICB</t>
  </si>
  <si>
    <t xml:space="preserve">NHS Black Country ICB</t>
  </si>
  <si>
    <t xml:space="preserve">NHS Devon ICB</t>
  </si>
  <si>
    <t xml:space="preserve">NHS Hampshire and Isle of Wight ICB</t>
  </si>
  <si>
    <t xml:space="preserve">NHS Lincolnshire ICB</t>
  </si>
  <si>
    <t xml:space="preserve">NHS Norfolk and Waveney ICB</t>
  </si>
  <si>
    <t xml:space="preserve">NHS Leicester, Leicestershire and Rutland ICB</t>
  </si>
  <si>
    <t xml:space="preserve">NHS Lancashire and South Cumbria ICB</t>
  </si>
  <si>
    <t xml:space="preserve">NHS Bristol, North Somerset and South Gloucestershire ICB</t>
  </si>
  <si>
    <t xml:space="preserve">NHS Herefordshire and Worcestershire ICB</t>
  </si>
  <si>
    <t xml:space="preserve">NHS Northamptonshire ICB</t>
  </si>
  <si>
    <t xml:space="preserve">NHS Greater Manchester ICB</t>
  </si>
  <si>
    <t xml:space="preserve">NHS Cornwall and the Isles of Scilly ICB</t>
  </si>
  <si>
    <t xml:space="preserve">NHS Surrey Heartlands ICB</t>
  </si>
  <si>
    <t xml:space="preserve">NHS Buckinghamshire, Oxfordshire and Berkshire West ICB</t>
  </si>
  <si>
    <t xml:space="preserve">NHS Cambridgeshire and Peterborough ICB</t>
  </si>
  <si>
    <t xml:space="preserve">NHS Bedfordshire, Luton and Milton Keynes ICB</t>
  </si>
  <si>
    <t xml:space="preserve">NHS Mid and South Essex ICB</t>
  </si>
  <si>
    <t xml:space="preserve">NHS North West London ICB</t>
  </si>
  <si>
    <t xml:space="preserve">NHS Sussex ICB</t>
  </si>
  <si>
    <t xml:space="preserve">NHS Gloucestershire ICB</t>
  </si>
  <si>
    <t xml:space="preserve">NHS Bath and North East Somerset, Swindon and Wiltshire ICB</t>
  </si>
  <si>
    <t xml:space="preserve">NHS West Yorkshire ICB</t>
  </si>
  <si>
    <t xml:space="preserve">NHS Kent and Medway ICB</t>
  </si>
  <si>
    <t xml:space="preserve">NHS Hertfordshire and West Essex ICB</t>
  </si>
  <si>
    <t xml:space="preserve">NHS Frimley ICB</t>
  </si>
  <si>
    <t xml:space="preserve">NHS North Central London ICB</t>
  </si>
  <si>
    <t xml:space="preserve">NHS South West London ICB</t>
  </si>
  <si>
    <t xml:space="preserve">NHS South East London ICB</t>
  </si>
  <si>
    <t xml:space="preserve">NHS North East London ICB</t>
  </si>
  <si>
    <t xml:space="preserve">Note: NHS Frimley ICB has no row in the Workforce - ICB Summary tab (no hospitals reporting HF nurse referral data to NICOR NHFA 2024-25). Assigned the conservative worst-case rank (42) on this indicator only, consistent with the prior version's convention. This should be footnoted in any published table.</t>
  </si>
  <si>
    <t xml:space="preserve">Heart Failure Burden Index — Methodology &amp; Sources</t>
  </si>
  <si>
    <t xml:space="preserve">OVERVIEW</t>
  </si>
  <si>
    <t xml:space="preserve">This index ranks all 42 English ICBs (April 2023 boundaries) across five population-adjusted</t>
  </si>
  <si>
    <t xml:space="preserve">indicators of heart failure burden. It updates the five-indicator version rebuilt on 19 August</t>
  </si>
  <si>
    <t xml:space="preserve">2026, with two changes to the source data: (1) the emergency admissions indicator now uses the</t>
  </si>
  <si>
    <t xml:space="preserve">ICB 4-year average population as its denominator, rather than the single 2024 snapshot population;</t>
  </si>
  <si>
    <t xml:space="preserve">(2) the readmissions indicator is now expressed as 365-day readmissions per 100,000 population</t>
  </si>
  <si>
    <t xml:space="preserve">(4-year total), replacing the previous percentage-change measure.</t>
  </si>
  <si>
    <t xml:space="preserve">INDICATORS (sourced from GROWING_BURDEN_MASTER_SPREADSHEET, 19 Aug 2026 version, except readmissions — see correction note below)</t>
  </si>
  <si>
    <t xml:space="preserve">1. HF Patients per 100,000 ICB Population (2024-25) — Admissions tab, column AF.</t>
  </si>
  <si>
    <t xml:space="preserve">2. Emergency HF Admissions per 100,000 Population (4-Year Total) — Admissions tab, column AD.</t>
  </si>
  <si>
    <t xml:space="preserve">   Denominator is the 4-year average ICB population (column AC), not the 2024 snapshot.</t>
  </si>
  <si>
    <t xml:space="preserve">3. 365-Day Readmissions per 100,000 Population (4-Year Total) — Admissions tab, column AE.</t>
  </si>
  <si>
    <t xml:space="preserve">   Denominator is the same 4-year average ICB population (column AC).</t>
  </si>
  <si>
    <t xml:space="preserve">4. Emergency Inpatient Deaths per 100,000 Population — Mortality tab, column N ("Overall Rate</t>
  </si>
  <si>
    <t xml:space="preserve">   per 100k Pop"), a pooled 4-year rate.</t>
  </si>
  <si>
    <t xml:space="preserve">5. Average HF Specialist Nurse Referral Rate on Discharge (%) — Workforce - ICB Summary tab,</t>
  </si>
  <si>
    <t xml:space="preserve">   column D, sourced from NICOR NHFA 2024-25. Inverted in the ranking, since low referral is the</t>
  </si>
  <si>
    <t xml:space="preserve">   adverse outcome.</t>
  </si>
  <si>
    <t xml:space="preserve">MISSING DATA</t>
  </si>
  <si>
    <t xml:space="preserve">NHS Frimley ICB has no row in the Workforce - ICB Summary tab — no hospitals reporting HF nurse</t>
  </si>
  <si>
    <t xml:space="preserve">referral data to NICOR NHFA 2024-25. Consistent with the prior version's convention, Frimley has</t>
  </si>
  <si>
    <t xml:space="preserve">been assigned the conservative worst-case rank (42) on this indicator alone. This should be</t>
  </si>
  <si>
    <t xml:space="preserve">footnoted in any published table.</t>
  </si>
  <si>
    <t xml:space="preserve">CORRECTION (25 Aug 2026)</t>
  </si>
  <si>
    <t xml:space="preserve">The 365-Day Readmissions per 100,000 figures in the 19 Aug 2026 build of this index did not match the GROWING_BURDEN_MASTER_SPREADSHEET, 25 Aug 2026 version (Admissions tab, column AE) for 35 of the 42 ICBs.</t>
  </si>
  <si>
    <t xml:space="preserve">Readmissions values have been replaced with the 25 Aug 2026 master figures, and the readmissions rank, composite score, Burden Rank and Tier have all been recalculated. Table rows are now reordered by the </t>
  </si>
  <si>
    <t xml:space="preserve">updated Burden Rank.</t>
  </si>
  <si>
    <t xml:space="preserve">SCORING</t>
  </si>
  <si>
    <t xml:space="preserve">Each ICB is ranked 1-42 on each of the five indicators (42 = highest burden; inverted for the</t>
  </si>
  <si>
    <t xml:space="preserve">nurse referral indicator, so the lowest referral rate scores 42). The composite score is the</t>
  </si>
  <si>
    <t xml:space="preserve">simple average of the five ranks, giving each indicator equal weight. ICBs are then ranked on</t>
  </si>
  <si>
    <t xml:space="preserve">that composite score to produce the final Burden Rank, and grouped into four tiers:</t>
  </si>
  <si>
    <t xml:space="preserve">  Critical Priority: ranks 1-10</t>
  </si>
  <si>
    <t xml:space="preserve">  High Priority: ranks 11-20</t>
  </si>
  <si>
    <t xml:space="preserve">  Elevated: ranks 21-30</t>
  </si>
  <si>
    <t xml:space="preserve">  Lower Priority: ranks 31-42</t>
  </si>
  <si>
    <t xml:space="preserve">LIMITATIONS</t>
  </si>
  <si>
    <t xml:space="preserve">- Equal weighting across all five indicators; a reader may reasonably weight them differently.</t>
  </si>
  <si>
    <t xml:space="preserve">- The specialist nurse referral rate is a proxy for workforce capacity, not a direct staffing measure.</t>
  </si>
  <si>
    <t xml:space="preserve">- Rates are not adjusted for the age or deprivation profile of local populations.</t>
  </si>
  <si>
    <t xml:space="preserve">- Analysis uses the 42-ICB boundaries in place from April 2023, on which all source data was</t>
  </si>
  <si>
    <t xml:space="preserve">  collected; readers should be aware of the April 2026 ICB reorganisation (12 ICBs abolished,</t>
  </si>
  <si>
    <t xml:space="preserve">  6 created) when interpreting results for merged areas.</t>
  </si>
  <si>
    <t xml:space="preserve">- The readmissions indicator is now a per-100,000-population rate; earlier report drafts described</t>
  </si>
  <si>
    <t xml:space="preserve">  a percentage-change figure under the same indicator label — check copy accompanying any table</t>
  </si>
  <si>
    <t xml:space="preserve">  reflects the new definition.</t>
  </si>
</sst>
</file>

<file path=xl/styles.xml><?xml version="1.0" encoding="utf-8"?>
<styleSheet xmlns="http://schemas.openxmlformats.org/spreadsheetml/2006/main">
  <numFmts count="3">
    <numFmt numFmtId="164" formatCode="General"/>
    <numFmt numFmtId="165" formatCode="General"/>
    <numFmt numFmtId="166" formatCode="#,##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555555"/>
      <name val="Arial"/>
      <family val="0"/>
      <charset val="1"/>
    </font>
    <font>
      <b val="true"/>
      <sz val="10"/>
      <color rgb="FFFFFFFF"/>
      <name val="Arial"/>
      <family val="0"/>
      <charset val="1"/>
    </font>
    <font>
      <sz val="10"/>
      <name val="Arial"/>
      <family val="0"/>
      <charset val="1"/>
    </font>
    <font>
      <sz val="10"/>
      <color rgb="FF0000FF"/>
      <name val="Arial"/>
      <family val="0"/>
      <charset val="1"/>
    </font>
    <font>
      <i val="true"/>
      <sz val="9"/>
      <color rgb="FFC0392B"/>
      <name val="Arial"/>
      <family val="0"/>
      <charset val="1"/>
    </font>
    <font>
      <b val="true"/>
      <sz val="10"/>
      <name val="Arial"/>
      <family val="0"/>
      <charset val="1"/>
    </font>
  </fonts>
  <fills count="7">
    <fill>
      <patternFill patternType="none"/>
    </fill>
    <fill>
      <patternFill patternType="gray125"/>
    </fill>
    <fill>
      <patternFill patternType="solid">
        <fgColor rgb="FF1F4E5F"/>
        <bgColor rgb="FF333333"/>
      </patternFill>
    </fill>
    <fill>
      <patternFill patternType="solid">
        <fgColor rgb="FFC0392B"/>
        <bgColor rgb="FF993366"/>
      </patternFill>
    </fill>
    <fill>
      <patternFill patternType="solid">
        <fgColor rgb="FFE67E22"/>
        <bgColor rgb="FFFF9900"/>
      </patternFill>
    </fill>
    <fill>
      <patternFill patternType="solid">
        <fgColor rgb="FFF1C40F"/>
        <bgColor rgb="FFFF9900"/>
      </patternFill>
    </fill>
    <fill>
      <patternFill patternType="solid">
        <fgColor rgb="FF27AE60"/>
        <bgColor rgb="FF00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4" fontId="6" fillId="6"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1C40F"/>
      <rgbColor rgb="FFFF9900"/>
      <rgbColor rgb="FFE67E22"/>
      <rgbColor rgb="FF555555"/>
      <rgbColor rgb="FF969696"/>
      <rgbColor rgb="FF1F4E5F"/>
      <rgbColor rgb="FF27AE60"/>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8"/>
    <col collapsed="false" customWidth="true" hidden="false" outlineLevel="0" max="3" min="3" style="1" width="16"/>
    <col collapsed="false" customWidth="true" hidden="false" outlineLevel="0" max="4" min="4" style="1" width="46"/>
    <col collapsed="false" customWidth="true" hidden="false" outlineLevel="0" max="5" min="5" style="1" width="12"/>
    <col collapsed="false" customWidth="true" hidden="false" outlineLevel="0" max="6" min="6" style="1" width="7"/>
    <col collapsed="false" customWidth="true" hidden="false" outlineLevel="0" max="7" min="7" style="1" width="13"/>
    <col collapsed="false" customWidth="true" hidden="false" outlineLevel="0" max="8" min="8" style="1" width="7"/>
    <col collapsed="false" customWidth="true" hidden="false" outlineLevel="0" max="9" min="9" style="1" width="12"/>
    <col collapsed="false" customWidth="true" hidden="false" outlineLevel="0" max="10" min="10" style="1" width="7"/>
    <col collapsed="false" customWidth="true" hidden="false" outlineLevel="0" max="11" min="11" style="1" width="13"/>
    <col collapsed="false" customWidth="true" hidden="false" outlineLevel="0" max="12" min="12" style="1" width="7"/>
    <col collapsed="false" customWidth="true" hidden="false" outlineLevel="0" max="13" min="13" style="1" width="12"/>
    <col collapsed="false" customWidth="true" hidden="false" outlineLevel="0" max="14" min="14" style="1" width="7"/>
    <col collapsed="false" customWidth="true" hidden="false" outlineLevel="0" max="15" min="15" style="1" width="10"/>
  </cols>
  <sheetData>
    <row r="1" customFormat="false" ht="17.25" hidden="false" customHeight="true" outlineLevel="0" collapsed="false">
      <c r="A1" s="2" t="s">
        <v>0</v>
      </c>
    </row>
    <row r="2" customFormat="false" ht="15" hidden="false" customHeight="true" outlineLevel="0" collapsed="false">
      <c r="A2" s="3" t="s">
        <v>1</v>
      </c>
    </row>
    <row r="4" customFormat="false" ht="48" hidden="false" customHeight="true" outlineLevel="0" collapsed="false">
      <c r="A4" s="4" t="s">
        <v>2</v>
      </c>
      <c r="B4" s="4" t="s">
        <v>3</v>
      </c>
      <c r="C4" s="4" t="s">
        <v>4</v>
      </c>
      <c r="D4" s="4" t="s">
        <v>5</v>
      </c>
      <c r="E4" s="4" t="s">
        <v>6</v>
      </c>
      <c r="F4" s="4" t="s">
        <v>7</v>
      </c>
      <c r="G4" s="4" t="s">
        <v>8</v>
      </c>
      <c r="H4" s="4" t="s">
        <v>7</v>
      </c>
      <c r="I4" s="4" t="s">
        <v>9</v>
      </c>
      <c r="J4" s="4" t="s">
        <v>7</v>
      </c>
      <c r="K4" s="4" t="s">
        <v>10</v>
      </c>
      <c r="L4" s="4" t="s">
        <v>7</v>
      </c>
      <c r="M4" s="4" t="s">
        <v>11</v>
      </c>
      <c r="N4" s="4" t="s">
        <v>7</v>
      </c>
      <c r="O4" s="4" t="s">
        <v>12</v>
      </c>
    </row>
    <row r="5" customFormat="false" ht="15" hidden="false" customHeight="true" outlineLevel="0" collapsed="false">
      <c r="A5" s="5" t="n">
        <v>1</v>
      </c>
      <c r="B5" s="6" t="n">
        <f aca="false">RANK(O5,$O$5:$O$46,0)</f>
        <v>1</v>
      </c>
      <c r="C5" s="7" t="str">
        <f aca="false">IF(B5&lt;=10,"Critical Priority",IF(B5&lt;=20,"High Priority",IF(B5&lt;=30,"Elevated","Lower Priority")))</f>
        <v>Critical Priority</v>
      </c>
      <c r="D5" s="5" t="s">
        <v>13</v>
      </c>
      <c r="E5" s="8" t="n">
        <v>1608.390191</v>
      </c>
      <c r="F5" s="5" t="n">
        <f aca="false">IF(E5="","",RANK(E5,$E$5:$E$46,1))</f>
        <v>35</v>
      </c>
      <c r="G5" s="8" t="n">
        <v>893.9292222</v>
      </c>
      <c r="H5" s="5" t="n">
        <f aca="false">IF(G5="","",RANK(G5,$G$5:$G$46,1))</f>
        <v>39</v>
      </c>
      <c r="I5" s="8" t="n">
        <v>175.872402617763</v>
      </c>
      <c r="J5" s="5" t="n">
        <f aca="false">IF(I5="","",RANK(I5,$I$5:$I$46,1))</f>
        <v>39</v>
      </c>
      <c r="K5" s="8" t="n">
        <v>116.5376728</v>
      </c>
      <c r="L5" s="5" t="n">
        <f aca="false">IF(K5="","",RANK(K5,$K$5:$K$46,1))</f>
        <v>40</v>
      </c>
      <c r="M5" s="8" t="n">
        <v>50</v>
      </c>
      <c r="N5" s="5" t="n">
        <f aca="false">IF(M5="",42,RANK(M5,$M$5:$M$46,0))</f>
        <v>29</v>
      </c>
      <c r="O5" s="9" t="n">
        <f aca="false">AVERAGE(F5,H5,J5,L5,N5)</f>
        <v>36.4</v>
      </c>
    </row>
    <row r="6" customFormat="false" ht="15" hidden="false" customHeight="true" outlineLevel="0" collapsed="false">
      <c r="A6" s="5" t="n">
        <v>2</v>
      </c>
      <c r="B6" s="6" t="n">
        <f aca="false">RANK(O6,$O$5:$O$46,0)</f>
        <v>2</v>
      </c>
      <c r="C6" s="7" t="str">
        <f aca="false">IF(B6&lt;=10,"Critical Priority",IF(B6&lt;=20,"High Priority",IF(B6&lt;=30,"Elevated","Lower Priority")))</f>
        <v>Critical Priority</v>
      </c>
      <c r="D6" s="5" t="s">
        <v>14</v>
      </c>
      <c r="E6" s="8" t="n">
        <v>1537.127255</v>
      </c>
      <c r="F6" s="5" t="n">
        <f aca="false">IF(E6="","",RANK(E6,$E$5:$E$46,1))</f>
        <v>29</v>
      </c>
      <c r="G6" s="8" t="n">
        <v>890.6270997</v>
      </c>
      <c r="H6" s="5" t="n">
        <f aca="false">IF(G6="","",RANK(G6,$G$5:$G$46,1))</f>
        <v>38</v>
      </c>
      <c r="I6" s="8" t="n">
        <v>175.623137769169</v>
      </c>
      <c r="J6" s="5" t="n">
        <f aca="false">IF(I6="","",RANK(I6,$I$5:$I$46,1))</f>
        <v>38</v>
      </c>
      <c r="K6" s="8" t="n">
        <v>114.4562402</v>
      </c>
      <c r="L6" s="5" t="n">
        <f aca="false">IF(K6="","",RANK(K6,$K$5:$K$46,1))</f>
        <v>38</v>
      </c>
      <c r="M6" s="8" t="n">
        <v>43.7</v>
      </c>
      <c r="N6" s="5" t="n">
        <f aca="false">IF(M6="",42,RANK(M6,$M$5:$M$46,0))</f>
        <v>34</v>
      </c>
      <c r="O6" s="9" t="n">
        <f aca="false">AVERAGE(F6,H6,J6,L6,N6)</f>
        <v>35.4</v>
      </c>
    </row>
    <row r="7" customFormat="false" ht="15" hidden="false" customHeight="true" outlineLevel="0" collapsed="false">
      <c r="A7" s="5" t="n">
        <v>3</v>
      </c>
      <c r="B7" s="6" t="n">
        <f aca="false">RANK(O7,$O$5:$O$46,0)</f>
        <v>3</v>
      </c>
      <c r="C7" s="7" t="str">
        <f aca="false">IF(B7&lt;=10,"Critical Priority",IF(B7&lt;=20,"High Priority",IF(B7&lt;=30,"Elevated","Lower Priority")))</f>
        <v>Critical Priority</v>
      </c>
      <c r="D7" s="5" t="s">
        <v>15</v>
      </c>
      <c r="E7" s="8" t="n">
        <v>1373.212467</v>
      </c>
      <c r="F7" s="5" t="n">
        <f aca="false">IF(E7="","",RANK(E7,$E$5:$E$46,1))</f>
        <v>22</v>
      </c>
      <c r="G7" s="8" t="n">
        <v>843.3812075</v>
      </c>
      <c r="H7" s="5" t="n">
        <f aca="false">IF(G7="","",RANK(G7,$G$5:$G$46,1))</f>
        <v>32</v>
      </c>
      <c r="I7" s="8" t="n">
        <v>177.127126059028</v>
      </c>
      <c r="J7" s="5" t="n">
        <f aca="false">IF(I7="","",RANK(I7,$I$5:$I$46,1))</f>
        <v>40</v>
      </c>
      <c r="K7" s="8" t="n">
        <v>108.4103374</v>
      </c>
      <c r="L7" s="5" t="n">
        <f aca="false">IF(K7="","",RANK(K7,$K$5:$K$46,1))</f>
        <v>37</v>
      </c>
      <c r="M7" s="8" t="n">
        <v>33.6</v>
      </c>
      <c r="N7" s="5" t="n">
        <f aca="false">IF(M7="",42,RANK(M7,$M$5:$M$46,0))</f>
        <v>41</v>
      </c>
      <c r="O7" s="9" t="n">
        <f aca="false">AVERAGE(F7,H7,J7,L7,N7)</f>
        <v>34.4</v>
      </c>
    </row>
    <row r="8" customFormat="false" ht="15" hidden="false" customHeight="true" outlineLevel="0" collapsed="false">
      <c r="A8" s="5" t="n">
        <v>4</v>
      </c>
      <c r="B8" s="6" t="n">
        <f aca="false">RANK(O8,$O$5:$O$46,0)</f>
        <v>4</v>
      </c>
      <c r="C8" s="7" t="str">
        <f aca="false">IF(B8&lt;=10,"Critical Priority",IF(B8&lt;=20,"High Priority",IF(B8&lt;=30,"Elevated","Lower Priority")))</f>
        <v>Critical Priority</v>
      </c>
      <c r="D8" s="5" t="s">
        <v>16</v>
      </c>
      <c r="E8" s="8" t="n">
        <v>1838.706902</v>
      </c>
      <c r="F8" s="5" t="n">
        <f aca="false">IF(E8="","",RANK(E8,$E$5:$E$46,1))</f>
        <v>41</v>
      </c>
      <c r="G8" s="8" t="n">
        <v>898.2140569</v>
      </c>
      <c r="H8" s="5" t="n">
        <f aca="false">IF(G8="","",RANK(G8,$G$5:$G$46,1))</f>
        <v>41</v>
      </c>
      <c r="I8" s="8" t="n">
        <v>155.91566962188</v>
      </c>
      <c r="J8" s="5" t="n">
        <f aca="false">IF(I8="","",RANK(I8,$I$5:$I$46,1))</f>
        <v>32</v>
      </c>
      <c r="K8" s="8" t="n">
        <v>115.9173783</v>
      </c>
      <c r="L8" s="5" t="n">
        <f aca="false">IF(K8="","",RANK(K8,$K$5:$K$46,1))</f>
        <v>39</v>
      </c>
      <c r="M8" s="8" t="n">
        <v>64</v>
      </c>
      <c r="N8" s="5" t="n">
        <f aca="false">IF(M8="",42,RANK(M8,$M$5:$M$46,0))</f>
        <v>17</v>
      </c>
      <c r="O8" s="9" t="n">
        <f aca="false">AVERAGE(F8,H8,J8,L8,N8)</f>
        <v>34</v>
      </c>
    </row>
    <row r="9" customFormat="false" ht="15" hidden="false" customHeight="true" outlineLevel="0" collapsed="false">
      <c r="A9" s="5" t="n">
        <v>5</v>
      </c>
      <c r="B9" s="6" t="n">
        <f aca="false">RANK(O9,$O$5:$O$46,0)</f>
        <v>5</v>
      </c>
      <c r="C9" s="7" t="str">
        <f aca="false">IF(B9&lt;=10,"Critical Priority",IF(B9&lt;=20,"High Priority",IF(B9&lt;=30,"Elevated","Lower Priority")))</f>
        <v>Critical Priority</v>
      </c>
      <c r="D9" s="5" t="s">
        <v>17</v>
      </c>
      <c r="E9" s="8" t="n">
        <v>1509.878751</v>
      </c>
      <c r="F9" s="5" t="n">
        <f aca="false">IF(E9="","",RANK(E9,$E$5:$E$46,1))</f>
        <v>27</v>
      </c>
      <c r="G9" s="8" t="n">
        <v>884.4727572</v>
      </c>
      <c r="H9" s="5" t="n">
        <f aca="false">IF(G9="","",RANK(G9,$G$5:$G$46,1))</f>
        <v>36</v>
      </c>
      <c r="I9" s="8" t="n">
        <v>172.148600052205</v>
      </c>
      <c r="J9" s="5" t="n">
        <f aca="false">IF(I9="","",RANK(I9,$I$5:$I$46,1))</f>
        <v>37</v>
      </c>
      <c r="K9" s="8" t="n">
        <v>93.62467722</v>
      </c>
      <c r="L9" s="5" t="n">
        <f aca="false">IF(K9="","",RANK(K9,$K$5:$K$46,1))</f>
        <v>29</v>
      </c>
      <c r="M9" s="8" t="n">
        <v>39.2</v>
      </c>
      <c r="N9" s="5" t="n">
        <f aca="false">IF(M9="",42,RANK(M9,$M$5:$M$46,0))</f>
        <v>36</v>
      </c>
      <c r="O9" s="9" t="n">
        <f aca="false">AVERAGE(F9,H9,J9,L9,N9)</f>
        <v>33</v>
      </c>
    </row>
    <row r="10" customFormat="false" ht="15" hidden="false" customHeight="true" outlineLevel="0" collapsed="false">
      <c r="A10" s="5" t="n">
        <v>6</v>
      </c>
      <c r="B10" s="6" t="n">
        <f aca="false">RANK(O10,$O$5:$O$46,0)</f>
        <v>6</v>
      </c>
      <c r="C10" s="7" t="str">
        <f aca="false">IF(B10&lt;=10,"Critical Priority",IF(B10&lt;=20,"High Priority",IF(B10&lt;=30,"Elevated","Lower Priority")))</f>
        <v>Critical Priority</v>
      </c>
      <c r="D10" s="5" t="s">
        <v>18</v>
      </c>
      <c r="E10" s="8" t="n">
        <v>1357.074726</v>
      </c>
      <c r="F10" s="5" t="n">
        <f aca="false">IF(E10="","",RANK(E10,$E$5:$E$46,1))</f>
        <v>20</v>
      </c>
      <c r="G10" s="8" t="n">
        <v>939.7050294</v>
      </c>
      <c r="H10" s="5" t="n">
        <f aca="false">IF(G10="","",RANK(G10,$G$5:$G$46,1))</f>
        <v>42</v>
      </c>
      <c r="I10" s="8" t="n">
        <v>201.158993612751</v>
      </c>
      <c r="J10" s="5" t="n">
        <f aca="false">IF(I10="","",RANK(I10,$I$5:$I$46,1))</f>
        <v>42</v>
      </c>
      <c r="K10" s="8" t="n">
        <v>89.20335982</v>
      </c>
      <c r="L10" s="5" t="n">
        <f aca="false">IF(K10="","",RANK(K10,$K$5:$K$46,1))</f>
        <v>24</v>
      </c>
      <c r="M10" s="8" t="n">
        <v>48.8</v>
      </c>
      <c r="N10" s="5" t="n">
        <f aca="false">IF(M10="",42,RANK(M10,$M$5:$M$46,0))</f>
        <v>32</v>
      </c>
      <c r="O10" s="9" t="n">
        <f aca="false">AVERAGE(F10,H10,J10,L10,N10)</f>
        <v>32</v>
      </c>
    </row>
    <row r="11" customFormat="false" ht="15" hidden="false" customHeight="true" outlineLevel="0" collapsed="false">
      <c r="A11" s="5" t="n">
        <v>7</v>
      </c>
      <c r="B11" s="6" t="n">
        <f aca="false">RANK(O11,$O$5:$O$46,0)</f>
        <v>7</v>
      </c>
      <c r="C11" s="7" t="str">
        <f aca="false">IF(B11&lt;=10,"Critical Priority",IF(B11&lt;=20,"High Priority",IF(B11&lt;=30,"Elevated","Lower Priority")))</f>
        <v>Critical Priority</v>
      </c>
      <c r="D11" s="5" t="s">
        <v>19</v>
      </c>
      <c r="E11" s="8" t="n">
        <v>1321.897704</v>
      </c>
      <c r="F11" s="5" t="n">
        <f aca="false">IF(E11="","",RANK(E11,$E$5:$E$46,1))</f>
        <v>16</v>
      </c>
      <c r="G11" s="8" t="n">
        <v>888.1054359</v>
      </c>
      <c r="H11" s="5" t="n">
        <f aca="false">IF(G11="","",RANK(G11,$G$5:$G$46,1))</f>
        <v>37</v>
      </c>
      <c r="I11" s="8" t="n">
        <v>155.538465526627</v>
      </c>
      <c r="J11" s="5" t="n">
        <f aca="false">IF(I11="","",RANK(I11,$I$5:$I$46,1))</f>
        <v>31</v>
      </c>
      <c r="K11" s="8" t="n">
        <v>100.8119684</v>
      </c>
      <c r="L11" s="5" t="n">
        <f aca="false">IF(K11="","",RANK(K11,$K$5:$K$46,1))</f>
        <v>31</v>
      </c>
      <c r="M11" s="8" t="n">
        <v>35.9</v>
      </c>
      <c r="N11" s="5" t="n">
        <f aca="false">IF(M11="",42,RANK(M11,$M$5:$M$46,0))</f>
        <v>39</v>
      </c>
      <c r="O11" s="9" t="n">
        <f aca="false">AVERAGE(F11,H11,J11,L11,N11)</f>
        <v>30.8</v>
      </c>
    </row>
    <row r="12" customFormat="false" ht="15" hidden="false" customHeight="true" outlineLevel="0" collapsed="false">
      <c r="A12" s="5" t="n">
        <v>8</v>
      </c>
      <c r="B12" s="6" t="n">
        <f aca="false">RANK(O12,$O$5:$O$46,0)</f>
        <v>8</v>
      </c>
      <c r="C12" s="7" t="str">
        <f aca="false">IF(B12&lt;=10,"Critical Priority",IF(B12&lt;=20,"High Priority",IF(B12&lt;=30,"Elevated","Lower Priority")))</f>
        <v>Critical Priority</v>
      </c>
      <c r="D12" s="5" t="s">
        <v>20</v>
      </c>
      <c r="E12" s="8" t="n">
        <v>1601.877768</v>
      </c>
      <c r="F12" s="5" t="n">
        <f aca="false">IF(E12="","",RANK(E12,$E$5:$E$46,1))</f>
        <v>33</v>
      </c>
      <c r="G12" s="8" t="n">
        <v>813.0783186</v>
      </c>
      <c r="H12" s="5" t="n">
        <f aca="false">IF(G12="","",RANK(G12,$G$5:$G$46,1))</f>
        <v>27</v>
      </c>
      <c r="I12" s="8" t="n">
        <v>153.607125522719</v>
      </c>
      <c r="J12" s="5" t="n">
        <f aca="false">IF(I12="","",RANK(I12,$I$5:$I$46,1))</f>
        <v>28</v>
      </c>
      <c r="K12" s="8" t="n">
        <v>101.3460546</v>
      </c>
      <c r="L12" s="5" t="n">
        <f aca="false">IF(K12="","",RANK(K12,$K$5:$K$46,1))</f>
        <v>32</v>
      </c>
      <c r="M12" s="8" t="n">
        <v>46.7</v>
      </c>
      <c r="N12" s="5" t="n">
        <f aca="false">IF(M12="",42,RANK(M12,$M$5:$M$46,0))</f>
        <v>33</v>
      </c>
      <c r="O12" s="9" t="n">
        <f aca="false">AVERAGE(F12,H12,J12,L12,N12)</f>
        <v>30.6</v>
      </c>
    </row>
    <row r="13" customFormat="false" ht="15" hidden="false" customHeight="true" outlineLevel="0" collapsed="false">
      <c r="A13" s="5" t="n">
        <v>9</v>
      </c>
      <c r="B13" s="6" t="n">
        <f aca="false">RANK(O13,$O$5:$O$46,0)</f>
        <v>8</v>
      </c>
      <c r="C13" s="7" t="str">
        <f aca="false">IF(B13&lt;=10,"Critical Priority",IF(B13&lt;=20,"High Priority",IF(B13&lt;=30,"Elevated","Lower Priority")))</f>
        <v>Critical Priority</v>
      </c>
      <c r="D13" s="5" t="s">
        <v>21</v>
      </c>
      <c r="E13" s="8" t="n">
        <v>1662.023661</v>
      </c>
      <c r="F13" s="5" t="n">
        <f aca="false">IF(E13="","",RANK(E13,$E$5:$E$46,1))</f>
        <v>37</v>
      </c>
      <c r="G13" s="8" t="n">
        <v>897.5170347</v>
      </c>
      <c r="H13" s="5" t="n">
        <f aca="false">IF(G13="","",RANK(G13,$G$5:$G$46,1))</f>
        <v>40</v>
      </c>
      <c r="I13" s="8" t="n">
        <v>159.085018304689</v>
      </c>
      <c r="J13" s="5" t="n">
        <f aca="false">IF(I13="","",RANK(I13,$I$5:$I$46,1))</f>
        <v>34</v>
      </c>
      <c r="K13" s="8" t="n">
        <v>107.0478628</v>
      </c>
      <c r="L13" s="5" t="n">
        <f aca="false">IF(K13="","",RANK(K13,$K$5:$K$46,1))</f>
        <v>35</v>
      </c>
      <c r="M13" s="8" t="n">
        <v>75.9</v>
      </c>
      <c r="N13" s="5" t="n">
        <f aca="false">IF(M13="",42,RANK(M13,$M$5:$M$46,0))</f>
        <v>7</v>
      </c>
      <c r="O13" s="9" t="n">
        <f aca="false">AVERAGE(F13,H13,J13,L13,N13)</f>
        <v>30.6</v>
      </c>
    </row>
    <row r="14" customFormat="false" ht="15" hidden="false" customHeight="true" outlineLevel="0" collapsed="false">
      <c r="A14" s="5" t="n">
        <v>10</v>
      </c>
      <c r="B14" s="6" t="n">
        <f aca="false">RANK(O14,$O$5:$O$46,0)</f>
        <v>10</v>
      </c>
      <c r="C14" s="7" t="str">
        <f aca="false">IF(B14&lt;=10,"Critical Priority",IF(B14&lt;=20,"High Priority",IF(B14&lt;=30,"Elevated","Lower Priority")))</f>
        <v>Critical Priority</v>
      </c>
      <c r="D14" s="5" t="s">
        <v>22</v>
      </c>
      <c r="E14" s="8" t="n">
        <v>1672.270107</v>
      </c>
      <c r="F14" s="5" t="n">
        <f aca="false">IF(E14="","",RANK(E14,$E$5:$E$46,1))</f>
        <v>38</v>
      </c>
      <c r="G14" s="8" t="n">
        <v>813.4559648</v>
      </c>
      <c r="H14" s="5" t="n">
        <f aca="false">IF(G14="","",RANK(G14,$G$5:$G$46,1))</f>
        <v>28</v>
      </c>
      <c r="I14" s="8" t="n">
        <v>142.844637179362</v>
      </c>
      <c r="J14" s="5" t="n">
        <f aca="false">IF(I14="","",RANK(I14,$I$5:$I$46,1))</f>
        <v>21</v>
      </c>
      <c r="K14" s="8" t="n">
        <v>104.9212822</v>
      </c>
      <c r="L14" s="5" t="n">
        <f aca="false">IF(K14="","",RANK(K14,$K$5:$K$46,1))</f>
        <v>33</v>
      </c>
      <c r="M14" s="8" t="n">
        <v>51.8</v>
      </c>
      <c r="N14" s="5" t="n">
        <f aca="false">IF(M14="",42,RANK(M14,$M$5:$M$46,0))</f>
        <v>28</v>
      </c>
      <c r="O14" s="9" t="n">
        <f aca="false">AVERAGE(F14,H14,J14,L14,N14)</f>
        <v>29.6</v>
      </c>
    </row>
    <row r="15" customFormat="false" ht="15" hidden="false" customHeight="true" outlineLevel="0" collapsed="false">
      <c r="A15" s="5" t="n">
        <v>11</v>
      </c>
      <c r="B15" s="6" t="n">
        <f aca="false">RANK(O15,$O$5:$O$46,0)</f>
        <v>11</v>
      </c>
      <c r="C15" s="10" t="str">
        <f aca="false">IF(B15&lt;=10,"Critical Priority",IF(B15&lt;=20,"High Priority",IF(B15&lt;=30,"Elevated","Lower Priority")))</f>
        <v>High Priority</v>
      </c>
      <c r="D15" s="5" t="s">
        <v>23</v>
      </c>
      <c r="E15" s="8" t="n">
        <v>1606.676627</v>
      </c>
      <c r="F15" s="5" t="n">
        <f aca="false">IF(E15="","",RANK(E15,$E$5:$E$46,1))</f>
        <v>34</v>
      </c>
      <c r="G15" s="8" t="n">
        <v>839.7901561</v>
      </c>
      <c r="H15" s="5" t="n">
        <f aca="false">IF(G15="","",RANK(G15,$G$5:$G$46,1))</f>
        <v>30</v>
      </c>
      <c r="I15" s="8" t="n">
        <v>167.365586673157</v>
      </c>
      <c r="J15" s="5" t="n">
        <f aca="false">IF(I15="","",RANK(I15,$I$5:$I$46,1))</f>
        <v>36</v>
      </c>
      <c r="K15" s="8" t="n">
        <v>107.6274274</v>
      </c>
      <c r="L15" s="5" t="n">
        <f aca="false">IF(K15="","",RANK(K15,$K$5:$K$46,1))</f>
        <v>36</v>
      </c>
      <c r="M15" s="8" t="n">
        <v>70.4</v>
      </c>
      <c r="N15" s="5" t="n">
        <f aca="false">IF(M15="",42,RANK(M15,$M$5:$M$46,0))</f>
        <v>11</v>
      </c>
      <c r="O15" s="9" t="n">
        <f aca="false">AVERAGE(F15,H15,J15,L15,N15)</f>
        <v>29.4</v>
      </c>
    </row>
    <row r="16" customFormat="false" ht="15" hidden="false" customHeight="true" outlineLevel="0" collapsed="false">
      <c r="A16" s="5" t="n">
        <v>12</v>
      </c>
      <c r="B16" s="6" t="n">
        <f aca="false">RANK(O16,$O$5:$O$46,0)</f>
        <v>12</v>
      </c>
      <c r="C16" s="10" t="str">
        <f aca="false">IF(B16&lt;=10,"Critical Priority",IF(B16&lt;=20,"High Priority",IF(B16&lt;=30,"Elevated","Lower Priority")))</f>
        <v>High Priority</v>
      </c>
      <c r="D16" s="5" t="s">
        <v>24</v>
      </c>
      <c r="E16" s="8" t="n">
        <v>1588.399668</v>
      </c>
      <c r="F16" s="5" t="n">
        <f aca="false">IF(E16="","",RANK(E16,$E$5:$E$46,1))</f>
        <v>32</v>
      </c>
      <c r="G16" s="8" t="n">
        <v>856.4102652</v>
      </c>
      <c r="H16" s="5" t="n">
        <f aca="false">IF(G16="","",RANK(G16,$G$5:$G$46,1))</f>
        <v>35</v>
      </c>
      <c r="I16" s="8" t="n">
        <v>149.613841515949</v>
      </c>
      <c r="J16" s="5" t="n">
        <f aca="false">IF(I16="","",RANK(I16,$I$5:$I$46,1))</f>
        <v>26</v>
      </c>
      <c r="K16" s="8" t="n">
        <v>116.9395543</v>
      </c>
      <c r="L16" s="5" t="n">
        <f aca="false">IF(K16="","",RANK(K16,$K$5:$K$46,1))</f>
        <v>41</v>
      </c>
      <c r="M16" s="8" t="n">
        <v>97.1</v>
      </c>
      <c r="N16" s="5" t="n">
        <f aca="false">IF(M16="",42,RANK(M16,$M$5:$M$46,0))</f>
        <v>1</v>
      </c>
      <c r="O16" s="9" t="n">
        <f aca="false">AVERAGE(F16,H16,J16,L16,N16)</f>
        <v>27</v>
      </c>
    </row>
    <row r="17" customFormat="false" ht="15" hidden="false" customHeight="true" outlineLevel="0" collapsed="false">
      <c r="A17" s="5" t="n">
        <v>13</v>
      </c>
      <c r="B17" s="6" t="n">
        <f aca="false">RANK(O17,$O$5:$O$46,0)</f>
        <v>13</v>
      </c>
      <c r="C17" s="10" t="str">
        <f aca="false">IF(B17&lt;=10,"Critical Priority",IF(B17&lt;=20,"High Priority",IF(B17&lt;=30,"Elevated","Lower Priority")))</f>
        <v>High Priority</v>
      </c>
      <c r="D17" s="5" t="s">
        <v>25</v>
      </c>
      <c r="E17" s="8" t="n">
        <v>1312.381833</v>
      </c>
      <c r="F17" s="5" t="n">
        <f aca="false">IF(E17="","",RANK(E17,$E$5:$E$46,1))</f>
        <v>15</v>
      </c>
      <c r="G17" s="8" t="n">
        <v>767.4681676</v>
      </c>
      <c r="H17" s="5" t="n">
        <f aca="false">IF(G17="","",RANK(G17,$G$5:$G$46,1))</f>
        <v>25</v>
      </c>
      <c r="I17" s="8" t="n">
        <v>150.21254049138</v>
      </c>
      <c r="J17" s="5" t="n">
        <f aca="false">IF(I17="","",RANK(I17,$I$5:$I$46,1))</f>
        <v>27</v>
      </c>
      <c r="K17" s="8" t="n">
        <v>98.94546183</v>
      </c>
      <c r="L17" s="5" t="n">
        <f aca="false">IF(K17="","",RANK(K17,$K$5:$K$46,1))</f>
        <v>30</v>
      </c>
      <c r="M17" s="8" t="n">
        <v>38.1</v>
      </c>
      <c r="N17" s="5" t="n">
        <f aca="false">IF(M17="",42,RANK(M17,$M$5:$M$46,0))</f>
        <v>37</v>
      </c>
      <c r="O17" s="9" t="n">
        <f aca="false">AVERAGE(F17,H17,J17,L17,N17)</f>
        <v>26.8</v>
      </c>
    </row>
    <row r="18" customFormat="false" ht="15" hidden="false" customHeight="true" outlineLevel="0" collapsed="false">
      <c r="A18" s="5" t="n">
        <v>14</v>
      </c>
      <c r="B18" s="6" t="n">
        <f aca="false">RANK(O18,$O$5:$O$46,0)</f>
        <v>13</v>
      </c>
      <c r="C18" s="10" t="str">
        <f aca="false">IF(B18&lt;=10,"Critical Priority",IF(B18&lt;=20,"High Priority",IF(B18&lt;=30,"Elevated","Lower Priority")))</f>
        <v>High Priority</v>
      </c>
      <c r="D18" s="5" t="s">
        <v>26</v>
      </c>
      <c r="E18" s="8" t="n">
        <v>1518.548466</v>
      </c>
      <c r="F18" s="5" t="n">
        <f aca="false">IF(E18="","",RANK(E18,$E$5:$E$46,1))</f>
        <v>28</v>
      </c>
      <c r="G18" s="8" t="n">
        <v>840.0268776</v>
      </c>
      <c r="H18" s="5" t="n">
        <f aca="false">IF(G18="","",RANK(G18,$G$5:$G$46,1))</f>
        <v>31</v>
      </c>
      <c r="I18" s="8" t="n">
        <v>158.411978364068</v>
      </c>
      <c r="J18" s="5" t="n">
        <f aca="false">IF(I18="","",RANK(I18,$I$5:$I$46,1))</f>
        <v>33</v>
      </c>
      <c r="K18" s="8" t="n">
        <v>90.69388074</v>
      </c>
      <c r="L18" s="5" t="n">
        <f aca="false">IF(K18="","",RANK(K18,$K$5:$K$46,1))</f>
        <v>26</v>
      </c>
      <c r="M18" s="8" t="n">
        <v>65.6</v>
      </c>
      <c r="N18" s="5" t="n">
        <f aca="false">IF(M18="",42,RANK(M18,$M$5:$M$46,0))</f>
        <v>16</v>
      </c>
      <c r="O18" s="9" t="n">
        <f aca="false">AVERAGE(F18,H18,J18,L18,N18)</f>
        <v>26.8</v>
      </c>
    </row>
    <row r="19" customFormat="false" ht="15" hidden="false" customHeight="true" outlineLevel="0" collapsed="false">
      <c r="A19" s="5" t="n">
        <v>15</v>
      </c>
      <c r="B19" s="6" t="n">
        <f aca="false">RANK(O19,$O$5:$O$46,0)</f>
        <v>15</v>
      </c>
      <c r="C19" s="10" t="str">
        <f aca="false">IF(B19&lt;=10,"Critical Priority",IF(B19&lt;=20,"High Priority",IF(B19&lt;=30,"Elevated","Lower Priority")))</f>
        <v>High Priority</v>
      </c>
      <c r="D19" s="5" t="s">
        <v>27</v>
      </c>
      <c r="E19" s="8" t="n">
        <v>1570.339241</v>
      </c>
      <c r="F19" s="5" t="n">
        <f aca="false">IF(E19="","",RANK(E19,$E$5:$E$46,1))</f>
        <v>31</v>
      </c>
      <c r="G19" s="8" t="n">
        <v>826.3690288</v>
      </c>
      <c r="H19" s="5" t="n">
        <f aca="false">IF(G19="","",RANK(G19,$G$5:$G$46,1))</f>
        <v>29</v>
      </c>
      <c r="I19" s="8" t="n">
        <v>145.853529212206</v>
      </c>
      <c r="J19" s="5" t="n">
        <f aca="false">IF(I19="","",RANK(I19,$I$5:$I$46,1))</f>
        <v>24</v>
      </c>
      <c r="K19" s="8" t="n">
        <v>106.7712299</v>
      </c>
      <c r="L19" s="5" t="n">
        <f aca="false">IF(K19="","",RANK(K19,$K$5:$K$46,1))</f>
        <v>34</v>
      </c>
      <c r="M19" s="8" t="n">
        <v>66.9</v>
      </c>
      <c r="N19" s="5" t="n">
        <f aca="false">IF(M19="",42,RANK(M19,$M$5:$M$46,0))</f>
        <v>13</v>
      </c>
      <c r="O19" s="9" t="n">
        <f aca="false">AVERAGE(F19,H19,J19,L19,N19)</f>
        <v>26.2</v>
      </c>
    </row>
    <row r="20" customFormat="false" ht="15" hidden="false" customHeight="true" outlineLevel="0" collapsed="false">
      <c r="A20" s="5" t="n">
        <v>16</v>
      </c>
      <c r="B20" s="6" t="n">
        <f aca="false">RANK(O20,$O$5:$O$46,0)</f>
        <v>16</v>
      </c>
      <c r="C20" s="10" t="str">
        <f aca="false">IF(B20&lt;=10,"Critical Priority",IF(B20&lt;=20,"High Priority",IF(B20&lt;=30,"Elevated","Lower Priority")))</f>
        <v>High Priority</v>
      </c>
      <c r="D20" s="5" t="s">
        <v>28</v>
      </c>
      <c r="E20" s="8" t="n">
        <v>1741.692107</v>
      </c>
      <c r="F20" s="5" t="n">
        <f aca="false">IF(E20="","",RANK(E20,$E$5:$E$46,1))</f>
        <v>39</v>
      </c>
      <c r="G20" s="8" t="n">
        <v>724.6492831</v>
      </c>
      <c r="H20" s="5" t="n">
        <f aca="false">IF(G20="","",RANK(G20,$G$5:$G$46,1))</f>
        <v>21</v>
      </c>
      <c r="I20" s="8" t="n">
        <v>121.626986983356</v>
      </c>
      <c r="J20" s="5" t="n">
        <f aca="false">IF(I20="","",RANK(I20,$I$5:$I$46,1))</f>
        <v>14</v>
      </c>
      <c r="K20" s="8" t="n">
        <v>90.68206773</v>
      </c>
      <c r="L20" s="5" t="n">
        <f aca="false">IF(K20="","",RANK(K20,$K$5:$K$46,1))</f>
        <v>25</v>
      </c>
      <c r="M20" s="8" t="n">
        <v>49.4</v>
      </c>
      <c r="N20" s="5" t="n">
        <f aca="false">IF(M20="",42,RANK(M20,$M$5:$M$46,0))</f>
        <v>31</v>
      </c>
      <c r="O20" s="9" t="n">
        <f aca="false">AVERAGE(F20,H20,J20,L20,N20)</f>
        <v>26</v>
      </c>
    </row>
    <row r="21" customFormat="false" ht="15" hidden="false" customHeight="true" outlineLevel="0" collapsed="false">
      <c r="A21" s="5" t="n">
        <v>17</v>
      </c>
      <c r="B21" s="6" t="n">
        <f aca="false">RANK(O21,$O$5:$O$46,0)</f>
        <v>17</v>
      </c>
      <c r="C21" s="10" t="str">
        <f aca="false">IF(B21&lt;=10,"Critical Priority",IF(B21&lt;=20,"High Priority",IF(B21&lt;=30,"Elevated","Lower Priority")))</f>
        <v>High Priority</v>
      </c>
      <c r="D21" s="5" t="s">
        <v>29</v>
      </c>
      <c r="E21" s="8" t="n">
        <v>1630.141532</v>
      </c>
      <c r="F21" s="5" t="n">
        <f aca="false">IF(E21="","",RANK(E21,$E$5:$E$46,1))</f>
        <v>36</v>
      </c>
      <c r="G21" s="8" t="n">
        <v>756.3439791</v>
      </c>
      <c r="H21" s="5" t="n">
        <f aca="false">IF(G21="","",RANK(G21,$G$5:$G$46,1))</f>
        <v>24</v>
      </c>
      <c r="I21" s="8" t="n">
        <v>131.816294157659</v>
      </c>
      <c r="J21" s="5" t="n">
        <f aca="false">IF(I21="","",RANK(I21,$I$5:$I$46,1))</f>
        <v>16</v>
      </c>
      <c r="K21" s="8" t="n">
        <v>92.78331385</v>
      </c>
      <c r="L21" s="5" t="n">
        <f aca="false">IF(K21="","",RANK(K21,$K$5:$K$46,1))</f>
        <v>27</v>
      </c>
      <c r="M21" s="8" t="n">
        <v>57.7</v>
      </c>
      <c r="N21" s="5" t="n">
        <f aca="false">IF(M21="",42,RANK(M21,$M$5:$M$46,0))</f>
        <v>25</v>
      </c>
      <c r="O21" s="9" t="n">
        <f aca="false">AVERAGE(F21,H21,J21,L21,N21)</f>
        <v>25.6</v>
      </c>
    </row>
    <row r="22" customFormat="false" ht="15" hidden="false" customHeight="true" outlineLevel="0" collapsed="false">
      <c r="A22" s="5" t="n">
        <v>18</v>
      </c>
      <c r="B22" s="6" t="n">
        <f aca="false">RANK(O22,$O$5:$O$46,0)</f>
        <v>18</v>
      </c>
      <c r="C22" s="10" t="str">
        <f aca="false">IF(B22&lt;=10,"Critical Priority",IF(B22&lt;=20,"High Priority",IF(B22&lt;=30,"Elevated","Lower Priority")))</f>
        <v>High Priority</v>
      </c>
      <c r="D22" s="5" t="s">
        <v>30</v>
      </c>
      <c r="E22" s="8" t="n">
        <v>1287.317559</v>
      </c>
      <c r="F22" s="5" t="n">
        <f aca="false">IF(E22="","",RANK(E22,$E$5:$E$46,1))</f>
        <v>14</v>
      </c>
      <c r="G22" s="8" t="n">
        <v>851.3936503</v>
      </c>
      <c r="H22" s="5" t="n">
        <f aca="false">IF(G22="","",RANK(G22,$G$5:$G$46,1))</f>
        <v>34</v>
      </c>
      <c r="I22" s="8" t="n">
        <v>155.015650618572</v>
      </c>
      <c r="J22" s="5" t="n">
        <f aca="false">IF(I22="","",RANK(I22,$I$5:$I$46,1))</f>
        <v>30</v>
      </c>
      <c r="K22" s="8" t="n">
        <v>131.167089</v>
      </c>
      <c r="L22" s="5" t="n">
        <f aca="false">IF(K22="","",RANK(K22,$K$5:$K$46,1))</f>
        <v>42</v>
      </c>
      <c r="M22" s="8" t="n">
        <v>77.9</v>
      </c>
      <c r="N22" s="5" t="n">
        <f aca="false">IF(M22="",42,RANK(M22,$M$5:$M$46,0))</f>
        <v>6</v>
      </c>
      <c r="O22" s="9" t="n">
        <f aca="false">AVERAGE(F22,H22,J22,L22,N22)</f>
        <v>25.2</v>
      </c>
    </row>
    <row r="23" customFormat="false" ht="15" hidden="false" customHeight="true" outlineLevel="0" collapsed="false">
      <c r="A23" s="5" t="n">
        <v>19</v>
      </c>
      <c r="B23" s="6" t="n">
        <f aca="false">RANK(O23,$O$5:$O$46,0)</f>
        <v>19</v>
      </c>
      <c r="C23" s="10" t="str">
        <f aca="false">IF(B23&lt;=10,"Critical Priority",IF(B23&lt;=20,"High Priority",IF(B23&lt;=30,"Elevated","Lower Priority")))</f>
        <v>High Priority</v>
      </c>
      <c r="D23" s="5" t="s">
        <v>31</v>
      </c>
      <c r="E23" s="8" t="n">
        <v>1379.998026</v>
      </c>
      <c r="F23" s="5" t="n">
        <f aca="false">IF(E23="","",RANK(E23,$E$5:$E$46,1))</f>
        <v>23</v>
      </c>
      <c r="G23" s="8" t="n">
        <v>845.0566681</v>
      </c>
      <c r="H23" s="5" t="n">
        <f aca="false">IF(G23="","",RANK(G23,$G$5:$G$46,1))</f>
        <v>33</v>
      </c>
      <c r="I23" s="8" t="n">
        <v>144.966064269012</v>
      </c>
      <c r="J23" s="5" t="n">
        <f aca="false">IF(I23="","",RANK(I23,$I$5:$I$46,1))</f>
        <v>23</v>
      </c>
      <c r="K23" s="8" t="n">
        <v>82.03169505</v>
      </c>
      <c r="L23" s="5" t="n">
        <f aca="false">IF(K23="","",RANK(K23,$K$5:$K$46,1))</f>
        <v>19</v>
      </c>
      <c r="M23" s="8" t="n">
        <v>56.8</v>
      </c>
      <c r="N23" s="5" t="n">
        <f aca="false">IF(M23="",42,RANK(M23,$M$5:$M$46,0))</f>
        <v>27</v>
      </c>
      <c r="O23" s="9" t="n">
        <f aca="false">AVERAGE(F23,H23,J23,L23,N23)</f>
        <v>25</v>
      </c>
    </row>
    <row r="24" customFormat="false" ht="15" hidden="false" customHeight="true" outlineLevel="0" collapsed="false">
      <c r="A24" s="5" t="n">
        <v>20</v>
      </c>
      <c r="B24" s="6" t="n">
        <f aca="false">RANK(O24,$O$5:$O$46,0)</f>
        <v>20</v>
      </c>
      <c r="C24" s="10" t="str">
        <f aca="false">IF(B24&lt;=10,"Critical Priority",IF(B24&lt;=20,"High Priority",IF(B24&lt;=30,"Elevated","Lower Priority")))</f>
        <v>High Priority</v>
      </c>
      <c r="D24" s="5" t="s">
        <v>32</v>
      </c>
      <c r="E24" s="8" t="n">
        <v>1833.19388</v>
      </c>
      <c r="F24" s="5" t="n">
        <f aca="false">IF(E24="","",RANK(E24,$E$5:$E$46,1))</f>
        <v>40</v>
      </c>
      <c r="G24" s="8" t="n">
        <v>783.9124565</v>
      </c>
      <c r="H24" s="5" t="n">
        <f aca="false">IF(G24="","",RANK(G24,$G$5:$G$46,1))</f>
        <v>26</v>
      </c>
      <c r="I24" s="8" t="n">
        <v>137.852625595111</v>
      </c>
      <c r="J24" s="5" t="n">
        <f aca="false">IF(I24="","",RANK(I24,$I$5:$I$46,1))</f>
        <v>18</v>
      </c>
      <c r="K24" s="8" t="n">
        <v>93.51239963</v>
      </c>
      <c r="L24" s="5" t="n">
        <f aca="false">IF(K24="","",RANK(K24,$K$5:$K$46,1))</f>
        <v>28</v>
      </c>
      <c r="M24" s="8" t="n">
        <v>80</v>
      </c>
      <c r="N24" s="5" t="n">
        <f aca="false">IF(M24="",42,RANK(M24,$M$5:$M$46,0))</f>
        <v>4</v>
      </c>
      <c r="O24" s="9" t="n">
        <f aca="false">AVERAGE(F24,H24,J24,L24,N24)</f>
        <v>23.2</v>
      </c>
    </row>
    <row r="25" customFormat="false" ht="15" hidden="false" customHeight="true" outlineLevel="0" collapsed="false">
      <c r="A25" s="5" t="n">
        <v>21</v>
      </c>
      <c r="B25" s="6" t="n">
        <f aca="false">RANK(O25,$O$5:$O$46,0)</f>
        <v>21</v>
      </c>
      <c r="C25" s="11" t="str">
        <f aca="false">IF(B25&lt;=10,"Critical Priority",IF(B25&lt;=20,"High Priority",IF(B25&lt;=30,"Elevated","Lower Priority")))</f>
        <v>Elevated</v>
      </c>
      <c r="D25" s="5" t="s">
        <v>33</v>
      </c>
      <c r="E25" s="8" t="n">
        <v>1370.318606</v>
      </c>
      <c r="F25" s="5" t="n">
        <f aca="false">IF(E25="","",RANK(E25,$E$5:$E$46,1))</f>
        <v>21</v>
      </c>
      <c r="G25" s="8" t="n">
        <v>699.6110371</v>
      </c>
      <c r="H25" s="5" t="n">
        <f aca="false">IF(G25="","",RANK(G25,$G$5:$G$46,1))</f>
        <v>17</v>
      </c>
      <c r="I25" s="8" t="n">
        <v>119.833873455927</v>
      </c>
      <c r="J25" s="5" t="n">
        <f aca="false">IF(I25="","",RANK(I25,$I$5:$I$46,1))</f>
        <v>11</v>
      </c>
      <c r="K25" s="8" t="n">
        <v>84.53011821</v>
      </c>
      <c r="L25" s="5" t="n">
        <f aca="false">IF(K25="","",RANK(K25,$K$5:$K$46,1))</f>
        <v>21</v>
      </c>
      <c r="M25" s="8" t="n">
        <v>34.9</v>
      </c>
      <c r="N25" s="5" t="n">
        <f aca="false">IF(M25="",42,RANK(M25,$M$5:$M$46,0))</f>
        <v>40</v>
      </c>
      <c r="O25" s="9" t="n">
        <f aca="false">AVERAGE(F25,H25,J25,L25,N25)</f>
        <v>22</v>
      </c>
    </row>
    <row r="26" customFormat="false" ht="15" hidden="false" customHeight="true" outlineLevel="0" collapsed="false">
      <c r="A26" s="5" t="n">
        <v>22</v>
      </c>
      <c r="B26" s="6" t="n">
        <f aca="false">RANK(O26,$O$5:$O$46,0)</f>
        <v>22</v>
      </c>
      <c r="C26" s="11" t="str">
        <f aca="false">IF(B26&lt;=10,"Critical Priority",IF(B26&lt;=20,"High Priority",IF(B26&lt;=30,"Elevated","Lower Priority")))</f>
        <v>Elevated</v>
      </c>
      <c r="D26" s="5" t="s">
        <v>34</v>
      </c>
      <c r="E26" s="8" t="n">
        <v>1549.100389</v>
      </c>
      <c r="F26" s="5" t="n">
        <f aca="false">IF(E26="","",RANK(E26,$E$5:$E$46,1))</f>
        <v>30</v>
      </c>
      <c r="G26" s="8" t="n">
        <v>737.962148</v>
      </c>
      <c r="H26" s="5" t="n">
        <f aca="false">IF(G26="","",RANK(G26,$G$5:$G$46,1))</f>
        <v>23</v>
      </c>
      <c r="I26" s="8" t="n">
        <v>135.023428431516</v>
      </c>
      <c r="J26" s="5" t="n">
        <f aca="false">IF(I26="","",RANK(I26,$I$5:$I$46,1))</f>
        <v>17</v>
      </c>
      <c r="K26" s="8" t="n">
        <v>79.64515594</v>
      </c>
      <c r="L26" s="5" t="n">
        <f aca="false">IF(K26="","",RANK(K26,$K$5:$K$46,1))</f>
        <v>14</v>
      </c>
      <c r="M26" s="8" t="n">
        <v>58.9</v>
      </c>
      <c r="N26" s="5" t="n">
        <f aca="false">IF(M26="",42,RANK(M26,$M$5:$M$46,0))</f>
        <v>23</v>
      </c>
      <c r="O26" s="9" t="n">
        <f aca="false">AVERAGE(F26,H26,J26,L26,N26)</f>
        <v>21.4</v>
      </c>
    </row>
    <row r="27" customFormat="false" ht="15" hidden="false" customHeight="true" outlineLevel="0" collapsed="false">
      <c r="A27" s="5" t="n">
        <v>23</v>
      </c>
      <c r="B27" s="6" t="n">
        <f aca="false">RANK(O27,$O$5:$O$46,0)</f>
        <v>23</v>
      </c>
      <c r="C27" s="11" t="str">
        <f aca="false">IF(B27&lt;=10,"Critical Priority",IF(B27&lt;=20,"High Priority",IF(B27&lt;=30,"Elevated","Lower Priority")))</f>
        <v>Elevated</v>
      </c>
      <c r="D27" s="5" t="s">
        <v>35</v>
      </c>
      <c r="E27" s="8" t="n">
        <v>1459.415349</v>
      </c>
      <c r="F27" s="5" t="n">
        <f aca="false">IF(E27="","",RANK(E27,$E$5:$E$46,1))</f>
        <v>24</v>
      </c>
      <c r="G27" s="8" t="n">
        <v>720.2454826</v>
      </c>
      <c r="H27" s="5" t="n">
        <f aca="false">IF(G27="","",RANK(G27,$G$5:$G$46,1))</f>
        <v>20</v>
      </c>
      <c r="I27" s="8" t="n">
        <v>149.166958707278</v>
      </c>
      <c r="J27" s="5" t="n">
        <f aca="false">IF(I27="","",RANK(I27,$I$5:$I$46,1))</f>
        <v>25</v>
      </c>
      <c r="K27" s="8" t="n">
        <v>88.00226434</v>
      </c>
      <c r="L27" s="5" t="n">
        <f aca="false">IF(K27="","",RANK(K27,$K$5:$K$46,1))</f>
        <v>23</v>
      </c>
      <c r="M27" s="8" t="n">
        <v>72.1</v>
      </c>
      <c r="N27" s="5" t="n">
        <f aca="false">IF(M27="",42,RANK(M27,$M$5:$M$46,0))</f>
        <v>10</v>
      </c>
      <c r="O27" s="9" t="n">
        <f aca="false">AVERAGE(F27,H27,J27,L27,N27)</f>
        <v>20.4</v>
      </c>
    </row>
    <row r="28" customFormat="false" ht="15" hidden="false" customHeight="true" outlineLevel="0" collapsed="false">
      <c r="A28" s="5" t="n">
        <v>24</v>
      </c>
      <c r="B28" s="6" t="n">
        <f aca="false">RANK(O28,$O$5:$O$46,0)</f>
        <v>24</v>
      </c>
      <c r="C28" s="11" t="str">
        <f aca="false">IF(B28&lt;=10,"Critical Priority",IF(B28&lt;=20,"High Priority",IF(B28&lt;=30,"Elevated","Lower Priority")))</f>
        <v>Elevated</v>
      </c>
      <c r="D28" s="5" t="s">
        <v>36</v>
      </c>
      <c r="E28" s="8" t="n">
        <v>1474.084815</v>
      </c>
      <c r="F28" s="5" t="n">
        <f aca="false">IF(E28="","",RANK(E28,$E$5:$E$46,1))</f>
        <v>25</v>
      </c>
      <c r="G28" s="8" t="n">
        <v>710.8607984</v>
      </c>
      <c r="H28" s="5" t="n">
        <f aca="false">IF(G28="","",RANK(G28,$G$5:$G$46,1))</f>
        <v>19</v>
      </c>
      <c r="I28" s="8" t="n">
        <v>137.973696288237</v>
      </c>
      <c r="J28" s="5" t="n">
        <f aca="false">IF(I28="","",RANK(I28,$I$5:$I$46,1))</f>
        <v>19</v>
      </c>
      <c r="K28" s="8" t="n">
        <v>82.78421777</v>
      </c>
      <c r="L28" s="5" t="n">
        <f aca="false">IF(K28="","",RANK(K28,$K$5:$K$46,1))</f>
        <v>20</v>
      </c>
      <c r="M28" s="8" t="n">
        <v>66.4</v>
      </c>
      <c r="N28" s="5" t="n">
        <f aca="false">IF(M28="",42,RANK(M28,$M$5:$M$46,0))</f>
        <v>14</v>
      </c>
      <c r="O28" s="9" t="n">
        <f aca="false">AVERAGE(F28,H28,J28,L28,N28)</f>
        <v>19.4</v>
      </c>
    </row>
    <row r="29" customFormat="false" ht="15" hidden="false" customHeight="true" outlineLevel="0" collapsed="false">
      <c r="A29" s="5" t="n">
        <v>25</v>
      </c>
      <c r="B29" s="6" t="n">
        <f aca="false">RANK(O29,$O$5:$O$46,0)</f>
        <v>25</v>
      </c>
      <c r="C29" s="11" t="str">
        <f aca="false">IF(B29&lt;=10,"Critical Priority",IF(B29&lt;=20,"High Priority",IF(B29&lt;=30,"Elevated","Lower Priority")))</f>
        <v>Elevated</v>
      </c>
      <c r="D29" s="5" t="s">
        <v>37</v>
      </c>
      <c r="E29" s="8" t="n">
        <v>2126.849425</v>
      </c>
      <c r="F29" s="5" t="n">
        <f aca="false">IF(E29="","",RANK(E29,$E$5:$E$46,1))</f>
        <v>42</v>
      </c>
      <c r="G29" s="8" t="n">
        <v>638.7380877</v>
      </c>
      <c r="H29" s="5" t="n">
        <f aca="false">IF(G29="","",RANK(G29,$G$5:$G$46,1))</f>
        <v>6</v>
      </c>
      <c r="I29" s="8" t="n">
        <v>103.299960272557</v>
      </c>
      <c r="J29" s="5" t="n">
        <f aca="false">IF(I29="","",RANK(I29,$I$5:$I$46,1))</f>
        <v>2</v>
      </c>
      <c r="K29" s="8" t="n">
        <v>75.7533042</v>
      </c>
      <c r="L29" s="5" t="n">
        <f aca="false">IF(K29="","",RANK(K29,$K$5:$K$46,1))</f>
        <v>11</v>
      </c>
      <c r="M29" s="8" t="n">
        <v>57.6</v>
      </c>
      <c r="N29" s="5" t="n">
        <f aca="false">IF(M29="",42,RANK(M29,$M$5:$M$46,0))</f>
        <v>26</v>
      </c>
      <c r="O29" s="9" t="n">
        <f aca="false">AVERAGE(F29,H29,J29,L29,N29)</f>
        <v>17.4</v>
      </c>
    </row>
    <row r="30" customFormat="false" ht="15" hidden="false" customHeight="true" outlineLevel="0" collapsed="false">
      <c r="A30" s="5" t="n">
        <v>26</v>
      </c>
      <c r="B30" s="6" t="n">
        <f aca="false">RANK(O30,$O$5:$O$46,0)</f>
        <v>26</v>
      </c>
      <c r="C30" s="11" t="str">
        <f aca="false">IF(B30&lt;=10,"Critical Priority",IF(B30&lt;=20,"High Priority",IF(B30&lt;=30,"Elevated","Lower Priority")))</f>
        <v>Elevated</v>
      </c>
      <c r="D30" s="5" t="s">
        <v>38</v>
      </c>
      <c r="E30" s="8" t="n">
        <v>1329.27519</v>
      </c>
      <c r="F30" s="5" t="n">
        <f aca="false">IF(E30="","",RANK(E30,$E$5:$E$46,1))</f>
        <v>18</v>
      </c>
      <c r="G30" s="8" t="n">
        <v>700.8837392</v>
      </c>
      <c r="H30" s="5" t="n">
        <f aca="false">IF(G30="","",RANK(G30,$G$5:$G$46,1))</f>
        <v>18</v>
      </c>
      <c r="I30" s="8" t="n">
        <v>144.752804235374</v>
      </c>
      <c r="J30" s="5" t="n">
        <f aca="false">IF(I30="","",RANK(I30,$I$5:$I$46,1))</f>
        <v>22</v>
      </c>
      <c r="K30" s="8" t="n">
        <v>81.24834818</v>
      </c>
      <c r="L30" s="5" t="n">
        <f aca="false">IF(K30="","",RANK(K30,$K$5:$K$46,1))</f>
        <v>18</v>
      </c>
      <c r="M30" s="8" t="n">
        <v>75.5</v>
      </c>
      <c r="N30" s="5" t="n">
        <f aca="false">IF(M30="",42,RANK(M30,$M$5:$M$46,0))</f>
        <v>9</v>
      </c>
      <c r="O30" s="9" t="n">
        <f aca="false">AVERAGE(F30,H30,J30,L30,N30)</f>
        <v>17</v>
      </c>
    </row>
    <row r="31" customFormat="false" ht="15" hidden="false" customHeight="true" outlineLevel="0" collapsed="false">
      <c r="A31" s="5" t="n">
        <v>27</v>
      </c>
      <c r="B31" s="6" t="n">
        <f aca="false">RANK(O31,$O$5:$O$46,0)</f>
        <v>26</v>
      </c>
      <c r="C31" s="11" t="str">
        <f aca="false">IF(B31&lt;=10,"Critical Priority",IF(B31&lt;=20,"High Priority",IF(B31&lt;=30,"Elevated","Lower Priority")))</f>
        <v>Elevated</v>
      </c>
      <c r="D31" s="5" t="s">
        <v>39</v>
      </c>
      <c r="E31" s="8" t="n">
        <v>1239.48039</v>
      </c>
      <c r="F31" s="5" t="n">
        <f aca="false">IF(E31="","",RANK(E31,$E$5:$E$46,1))</f>
        <v>12</v>
      </c>
      <c r="G31" s="8" t="n">
        <v>662.857765</v>
      </c>
      <c r="H31" s="5" t="n">
        <f aca="false">IF(G31="","",RANK(G31,$G$5:$G$46,1))</f>
        <v>13</v>
      </c>
      <c r="I31" s="8" t="n">
        <v>154.840072227696</v>
      </c>
      <c r="J31" s="5" t="n">
        <f aca="false">IF(I31="","",RANK(I31,$I$5:$I$46,1))</f>
        <v>29</v>
      </c>
      <c r="K31" s="8" t="n">
        <v>66.75084386</v>
      </c>
      <c r="L31" s="5" t="n">
        <f aca="false">IF(K31="","",RANK(K31,$K$5:$K$46,1))</f>
        <v>7</v>
      </c>
      <c r="M31" s="8" t="n">
        <v>58.7</v>
      </c>
      <c r="N31" s="5" t="n">
        <f aca="false">IF(M31="",42,RANK(M31,$M$5:$M$46,0))</f>
        <v>24</v>
      </c>
      <c r="O31" s="9" t="n">
        <f aca="false">AVERAGE(F31,H31,J31,L31,N31)</f>
        <v>17</v>
      </c>
    </row>
    <row r="32" customFormat="false" ht="15" hidden="false" customHeight="true" outlineLevel="0" collapsed="false">
      <c r="A32" s="5" t="n">
        <v>28</v>
      </c>
      <c r="B32" s="6" t="n">
        <f aca="false">RANK(O32,$O$5:$O$46,0)</f>
        <v>28</v>
      </c>
      <c r="C32" s="11" t="str">
        <f aca="false">IF(B32&lt;=10,"Critical Priority",IF(B32&lt;=20,"High Priority",IF(B32&lt;=30,"Elevated","Lower Priority")))</f>
        <v>Elevated</v>
      </c>
      <c r="D32" s="5" t="s">
        <v>40</v>
      </c>
      <c r="E32" s="8" t="n">
        <v>1197.926316</v>
      </c>
      <c r="F32" s="5" t="n">
        <f aca="false">IF(E32="","",RANK(E32,$E$5:$E$46,1))</f>
        <v>7</v>
      </c>
      <c r="G32" s="8" t="n">
        <v>732.3018618</v>
      </c>
      <c r="H32" s="5" t="n">
        <f aca="false">IF(G32="","",RANK(G32,$G$5:$G$46,1))</f>
        <v>22</v>
      </c>
      <c r="I32" s="8" t="n">
        <v>195.458024190993</v>
      </c>
      <c r="J32" s="5" t="n">
        <f aca="false">IF(I32="","",RANK(I32,$I$5:$I$46,1))</f>
        <v>41</v>
      </c>
      <c r="K32" s="8" t="n">
        <v>72.43131142</v>
      </c>
      <c r="L32" s="5" t="n">
        <f aca="false">IF(K32="","",RANK(K32,$K$5:$K$46,1))</f>
        <v>9</v>
      </c>
      <c r="M32" s="8" t="n">
        <v>86.1</v>
      </c>
      <c r="N32" s="5" t="n">
        <f aca="false">IF(M32="",42,RANK(M32,$M$5:$M$46,0))</f>
        <v>2</v>
      </c>
      <c r="O32" s="9" t="n">
        <f aca="false">AVERAGE(F32,H32,J32,L32,N32)</f>
        <v>16.2</v>
      </c>
    </row>
    <row r="33" customFormat="false" ht="15" hidden="false" customHeight="true" outlineLevel="0" collapsed="false">
      <c r="A33" s="5" t="n">
        <v>29</v>
      </c>
      <c r="B33" s="6" t="n">
        <f aca="false">RANK(O33,$O$5:$O$46,0)</f>
        <v>29</v>
      </c>
      <c r="C33" s="11" t="str">
        <f aca="false">IF(B33&lt;=10,"Critical Priority",IF(B33&lt;=20,"High Priority",IF(B33&lt;=30,"Elevated","Lower Priority")))</f>
        <v>Elevated</v>
      </c>
      <c r="D33" s="5" t="s">
        <v>41</v>
      </c>
      <c r="E33" s="8" t="n">
        <v>1211.853878</v>
      </c>
      <c r="F33" s="5" t="n">
        <f aca="false">IF(E33="","",RANK(E33,$E$5:$E$46,1))</f>
        <v>9</v>
      </c>
      <c r="G33" s="8" t="n">
        <v>644.6150962</v>
      </c>
      <c r="H33" s="5" t="n">
        <f aca="false">IF(G33="","",RANK(G33,$G$5:$G$46,1))</f>
        <v>10</v>
      </c>
      <c r="I33" s="8" t="n">
        <v>119.83848864337</v>
      </c>
      <c r="J33" s="5" t="n">
        <f aca="false">IF(I33="","",RANK(I33,$I$5:$I$46,1))</f>
        <v>12</v>
      </c>
      <c r="K33" s="8" t="n">
        <v>79.24803281</v>
      </c>
      <c r="L33" s="5" t="n">
        <f aca="false">IF(K33="","",RANK(K33,$K$5:$K$46,1))</f>
        <v>13</v>
      </c>
      <c r="M33" s="8" t="n">
        <v>41.9</v>
      </c>
      <c r="N33" s="5" t="n">
        <f aca="false">IF(M33="",42,RANK(M33,$M$5:$M$46,0))</f>
        <v>35</v>
      </c>
      <c r="O33" s="9" t="n">
        <f aca="false">AVERAGE(F33,H33,J33,L33,N33)</f>
        <v>15.8</v>
      </c>
    </row>
    <row r="34" customFormat="false" ht="15" hidden="false" customHeight="true" outlineLevel="0" collapsed="false">
      <c r="A34" s="5" t="n">
        <v>30</v>
      </c>
      <c r="B34" s="6" t="n">
        <f aca="false">RANK(O34,$O$5:$O$46,0)</f>
        <v>30</v>
      </c>
      <c r="C34" s="11" t="str">
        <f aca="false">IF(B34&lt;=10,"Critical Priority",IF(B34&lt;=20,"High Priority",IF(B34&lt;=30,"Elevated","Lower Priority")))</f>
        <v>Elevated</v>
      </c>
      <c r="D34" s="5" t="s">
        <v>42</v>
      </c>
      <c r="E34" s="8" t="n">
        <v>1353.23718</v>
      </c>
      <c r="F34" s="5" t="n">
        <f aca="false">IF(E34="","",RANK(E34,$E$5:$E$46,1))</f>
        <v>19</v>
      </c>
      <c r="G34" s="8" t="n">
        <v>697.9065464</v>
      </c>
      <c r="H34" s="5" t="n">
        <f aca="false">IF(G34="","",RANK(G34,$G$5:$G$46,1))</f>
        <v>16</v>
      </c>
      <c r="I34" s="8" t="n">
        <v>121.161488411579</v>
      </c>
      <c r="J34" s="5" t="n">
        <f aca="false">IF(I34="","",RANK(I34,$I$5:$I$46,1))</f>
        <v>13</v>
      </c>
      <c r="K34" s="8" t="n">
        <v>87.59648149</v>
      </c>
      <c r="L34" s="5" t="n">
        <f aca="false">IF(K34="","",RANK(K34,$K$5:$K$46,1))</f>
        <v>22</v>
      </c>
      <c r="M34" s="8" t="n">
        <v>78.3</v>
      </c>
      <c r="N34" s="5" t="n">
        <f aca="false">IF(M34="",42,RANK(M34,$M$5:$M$46,0))</f>
        <v>5</v>
      </c>
      <c r="O34" s="9" t="n">
        <f aca="false">AVERAGE(F34,H34,J34,L34,N34)</f>
        <v>15</v>
      </c>
    </row>
    <row r="35" customFormat="false" ht="15" hidden="false" customHeight="true" outlineLevel="0" collapsed="false">
      <c r="A35" s="5" t="n">
        <v>31</v>
      </c>
      <c r="B35" s="6" t="n">
        <f aca="false">RANK(O35,$O$5:$O$46,0)</f>
        <v>31</v>
      </c>
      <c r="C35" s="12" t="str">
        <f aca="false">IF(B35&lt;=10,"Critical Priority",IF(B35&lt;=20,"High Priority",IF(B35&lt;=30,"Elevated","Lower Priority")))</f>
        <v>Lower Priority</v>
      </c>
      <c r="D35" s="5" t="s">
        <v>43</v>
      </c>
      <c r="E35" s="8" t="n">
        <v>1124.274867</v>
      </c>
      <c r="F35" s="5" t="n">
        <f aca="false">IF(E35="","",RANK(E35,$E$5:$E$46,1))</f>
        <v>5</v>
      </c>
      <c r="G35" s="8" t="n">
        <v>676.4580804</v>
      </c>
      <c r="H35" s="5" t="n">
        <f aca="false">IF(G35="","",RANK(G35,$G$5:$G$46,1))</f>
        <v>14</v>
      </c>
      <c r="I35" s="8" t="n">
        <v>163.339308829715</v>
      </c>
      <c r="J35" s="5" t="n">
        <f aca="false">IF(I35="","",RANK(I35,$I$5:$I$46,1))</f>
        <v>35</v>
      </c>
      <c r="K35" s="8" t="n">
        <v>63.2356467</v>
      </c>
      <c r="L35" s="5" t="n">
        <f aca="false">IF(K35="","",RANK(K35,$K$5:$K$46,1))</f>
        <v>5</v>
      </c>
      <c r="M35" s="8" t="n">
        <v>69.5</v>
      </c>
      <c r="N35" s="5" t="n">
        <f aca="false">IF(M35="",42,RANK(M35,$M$5:$M$46,0))</f>
        <v>12</v>
      </c>
      <c r="O35" s="9" t="n">
        <f aca="false">AVERAGE(F35,H35,J35,L35,N35)</f>
        <v>14.2</v>
      </c>
    </row>
    <row r="36" customFormat="false" ht="15" hidden="false" customHeight="true" outlineLevel="0" collapsed="false">
      <c r="A36" s="5" t="n">
        <v>32</v>
      </c>
      <c r="B36" s="6" t="n">
        <f aca="false">RANK(O36,$O$5:$O$46,0)</f>
        <v>32</v>
      </c>
      <c r="C36" s="12" t="str">
        <f aca="false">IF(B36&lt;=10,"Critical Priority",IF(B36&lt;=20,"High Priority",IF(B36&lt;=30,"Elevated","Lower Priority")))</f>
        <v>Lower Priority</v>
      </c>
      <c r="D36" s="5" t="s">
        <v>44</v>
      </c>
      <c r="E36" s="8" t="n">
        <v>1328.284243</v>
      </c>
      <c r="F36" s="5" t="n">
        <f aca="false">IF(E36="","",RANK(E36,$E$5:$E$46,1))</f>
        <v>17</v>
      </c>
      <c r="G36" s="8" t="n">
        <v>662.8007131</v>
      </c>
      <c r="H36" s="5" t="n">
        <f aca="false">IF(G36="","",RANK(G36,$G$5:$G$46,1))</f>
        <v>12</v>
      </c>
      <c r="I36" s="8" t="n">
        <v>108.83521700317</v>
      </c>
      <c r="J36" s="5" t="n">
        <f aca="false">IF(I36="","",RANK(I36,$I$5:$I$46,1))</f>
        <v>3</v>
      </c>
      <c r="K36" s="8" t="n">
        <v>81.19452697</v>
      </c>
      <c r="L36" s="5" t="n">
        <f aca="false">IF(K36="","",RANK(K36,$K$5:$K$46,1))</f>
        <v>17</v>
      </c>
      <c r="M36" s="8" t="n">
        <v>59.4</v>
      </c>
      <c r="N36" s="5" t="n">
        <f aca="false">IF(M36="",42,RANK(M36,$M$5:$M$46,0))</f>
        <v>21</v>
      </c>
      <c r="O36" s="9" t="n">
        <f aca="false">AVERAGE(F36,H36,J36,L36,N36)</f>
        <v>14</v>
      </c>
    </row>
    <row r="37" customFormat="false" ht="15" hidden="false" customHeight="true" outlineLevel="0" collapsed="false">
      <c r="A37" s="5" t="n">
        <v>33</v>
      </c>
      <c r="B37" s="6" t="n">
        <f aca="false">RANK(O37,$O$5:$O$46,0)</f>
        <v>33</v>
      </c>
      <c r="C37" s="12" t="str">
        <f aca="false">IF(B37&lt;=10,"Critical Priority",IF(B37&lt;=20,"High Priority",IF(B37&lt;=30,"Elevated","Lower Priority")))</f>
        <v>Lower Priority</v>
      </c>
      <c r="D37" s="5" t="s">
        <v>45</v>
      </c>
      <c r="E37" s="8" t="n">
        <v>1128.656369</v>
      </c>
      <c r="F37" s="5" t="n">
        <f aca="false">IF(E37="","",RANK(E37,$E$5:$E$46,1))</f>
        <v>6</v>
      </c>
      <c r="G37" s="8" t="n">
        <v>640.8846483</v>
      </c>
      <c r="H37" s="5" t="n">
        <f aca="false">IF(G37="","",RANK(G37,$G$5:$G$46,1))</f>
        <v>9</v>
      </c>
      <c r="I37" s="8" t="n">
        <v>113.008062253032</v>
      </c>
      <c r="J37" s="5" t="n">
        <f aca="false">IF(I37="","",RANK(I37,$I$5:$I$46,1))</f>
        <v>6</v>
      </c>
      <c r="K37" s="8" t="n">
        <v>75.08589371</v>
      </c>
      <c r="L37" s="5" t="n">
        <f aca="false">IF(K37="","",RANK(K37,$K$5:$K$46,1))</f>
        <v>10</v>
      </c>
      <c r="M37" s="8" t="n">
        <v>37.9</v>
      </c>
      <c r="N37" s="5" t="n">
        <f aca="false">IF(M37="",42,RANK(M37,$M$5:$M$46,0))</f>
        <v>38</v>
      </c>
      <c r="O37" s="9" t="n">
        <f aca="false">AVERAGE(F37,H37,J37,L37,N37)</f>
        <v>13.8</v>
      </c>
    </row>
    <row r="38" customFormat="false" ht="15" hidden="false" customHeight="true" outlineLevel="0" collapsed="false">
      <c r="A38" s="5" t="n">
        <v>34</v>
      </c>
      <c r="B38" s="6" t="n">
        <f aca="false">RANK(O38,$O$5:$O$46,0)</f>
        <v>34</v>
      </c>
      <c r="C38" s="12" t="str">
        <f aca="false">IF(B38&lt;=10,"Critical Priority",IF(B38&lt;=20,"High Priority",IF(B38&lt;=30,"Elevated","Lower Priority")))</f>
        <v>Lower Priority</v>
      </c>
      <c r="D38" s="5" t="s">
        <v>46</v>
      </c>
      <c r="E38" s="8" t="n">
        <v>1476.021573</v>
      </c>
      <c r="F38" s="5" t="n">
        <f aca="false">IF(E38="","",RANK(E38,$E$5:$E$46,1))</f>
        <v>26</v>
      </c>
      <c r="G38" s="8" t="n">
        <v>679.6487546</v>
      </c>
      <c r="H38" s="5" t="n">
        <f aca="false">IF(G38="","",RANK(G38,$G$5:$G$46,1))</f>
        <v>15</v>
      </c>
      <c r="I38" s="8" t="n">
        <v>116.912056412925</v>
      </c>
      <c r="J38" s="5" t="n">
        <f aca="false">IF(I38="","",RANK(I38,$I$5:$I$46,1))</f>
        <v>8</v>
      </c>
      <c r="K38" s="8" t="n">
        <v>80.0198075</v>
      </c>
      <c r="L38" s="5" t="n">
        <f aca="false">IF(K38="","",RANK(K38,$K$5:$K$46,1))</f>
        <v>15</v>
      </c>
      <c r="M38" s="8" t="n">
        <v>82.4</v>
      </c>
      <c r="N38" s="5" t="n">
        <f aca="false">IF(M38="",42,RANK(M38,$M$5:$M$46,0))</f>
        <v>3</v>
      </c>
      <c r="O38" s="9" t="n">
        <f aca="false">AVERAGE(F38,H38,J38,L38,N38)</f>
        <v>13.4</v>
      </c>
    </row>
    <row r="39" customFormat="false" ht="15" hidden="false" customHeight="true" outlineLevel="0" collapsed="false">
      <c r="A39" s="5" t="n">
        <v>35</v>
      </c>
      <c r="B39" s="6" t="n">
        <f aca="false">RANK(O39,$O$5:$O$46,0)</f>
        <v>35</v>
      </c>
      <c r="C39" s="12" t="str">
        <f aca="false">IF(B39&lt;=10,"Critical Priority",IF(B39&lt;=20,"High Priority",IF(B39&lt;=30,"Elevated","Lower Priority")))</f>
        <v>Lower Priority</v>
      </c>
      <c r="D39" s="5" t="s">
        <v>47</v>
      </c>
      <c r="E39" s="8" t="n">
        <v>1209.615488</v>
      </c>
      <c r="F39" s="5" t="n">
        <f aca="false">IF(E39="","",RANK(E39,$E$5:$E$46,1))</f>
        <v>8</v>
      </c>
      <c r="G39" s="8" t="n">
        <v>639.6275266</v>
      </c>
      <c r="H39" s="5" t="n">
        <f aca="false">IF(G39="","",RANK(G39,$G$5:$G$46,1))</f>
        <v>8</v>
      </c>
      <c r="I39" s="8" t="n">
        <v>111.399243872532</v>
      </c>
      <c r="J39" s="5" t="n">
        <f aca="false">IF(I39="","",RANK(I39,$I$5:$I$46,1))</f>
        <v>4</v>
      </c>
      <c r="K39" s="8" t="n">
        <v>77.12255345</v>
      </c>
      <c r="L39" s="5" t="n">
        <f aca="false">IF(K39="","",RANK(K39,$K$5:$K$46,1))</f>
        <v>12</v>
      </c>
      <c r="M39" s="8" t="n">
        <v>49.9</v>
      </c>
      <c r="N39" s="5" t="n">
        <f aca="false">IF(M39="",42,RANK(M39,$M$5:$M$46,0))</f>
        <v>30</v>
      </c>
      <c r="O39" s="9" t="n">
        <f aca="false">AVERAGE(F39,H39,J39,L39,N39)</f>
        <v>12.4</v>
      </c>
    </row>
    <row r="40" customFormat="false" ht="15" hidden="false" customHeight="true" outlineLevel="0" collapsed="false">
      <c r="A40" s="5" t="n">
        <v>36</v>
      </c>
      <c r="B40" s="6" t="n">
        <f aca="false">RANK(O40,$O$5:$O$46,0)</f>
        <v>35</v>
      </c>
      <c r="C40" s="12" t="str">
        <f aca="false">IF(B40&lt;=10,"Critical Priority",IF(B40&lt;=20,"High Priority",IF(B40&lt;=30,"Elevated","Lower Priority")))</f>
        <v>Lower Priority</v>
      </c>
      <c r="D40" s="5" t="s">
        <v>48</v>
      </c>
      <c r="E40" s="8" t="n">
        <v>1214.225515</v>
      </c>
      <c r="F40" s="5" t="n">
        <f aca="false">IF(E40="","",RANK(E40,$E$5:$E$46,1))</f>
        <v>11</v>
      </c>
      <c r="G40" s="8" t="n">
        <v>648.0085853</v>
      </c>
      <c r="H40" s="5" t="n">
        <f aca="false">IF(G40="","",RANK(G40,$G$5:$G$46,1))</f>
        <v>11</v>
      </c>
      <c r="I40" s="8" t="n">
        <v>113.00637524544</v>
      </c>
      <c r="J40" s="5" t="n">
        <f aca="false">IF(I40="","",RANK(I40,$I$5:$I$46,1))</f>
        <v>5</v>
      </c>
      <c r="K40" s="8" t="n">
        <v>80.8693641</v>
      </c>
      <c r="L40" s="5" t="n">
        <f aca="false">IF(K40="","",RANK(K40,$K$5:$K$46,1))</f>
        <v>16</v>
      </c>
      <c r="M40" s="8" t="n">
        <v>63</v>
      </c>
      <c r="N40" s="5" t="n">
        <f aca="false">IF(M40="",42,RANK(M40,$M$5:$M$46,0))</f>
        <v>19</v>
      </c>
      <c r="O40" s="9" t="n">
        <f aca="false">AVERAGE(F40,H40,J40,L40,N40)</f>
        <v>12.4</v>
      </c>
    </row>
    <row r="41" customFormat="false" ht="15" hidden="false" customHeight="true" outlineLevel="0" collapsed="false">
      <c r="A41" s="5" t="n">
        <v>37</v>
      </c>
      <c r="B41" s="6" t="n">
        <f aca="false">RANK(O41,$O$5:$O$46,0)</f>
        <v>37</v>
      </c>
      <c r="C41" s="12" t="str">
        <f aca="false">IF(B41&lt;=10,"Critical Priority",IF(B41&lt;=20,"High Priority",IF(B41&lt;=30,"Elevated","Lower Priority")))</f>
        <v>Lower Priority</v>
      </c>
      <c r="D41" s="5" t="s">
        <v>49</v>
      </c>
      <c r="E41" s="8" t="n">
        <v>1278.182451</v>
      </c>
      <c r="F41" s="5" t="n">
        <f aca="false">IF(E41="","",RANK(E41,$E$5:$E$46,1))</f>
        <v>13</v>
      </c>
      <c r="G41" s="8" t="n">
        <v>638.8308607</v>
      </c>
      <c r="H41" s="5" t="n">
        <f aca="false">IF(G41="","",RANK(G41,$G$5:$G$46,1))</f>
        <v>7</v>
      </c>
      <c r="I41" s="8" t="n">
        <v>117.644777837038</v>
      </c>
      <c r="J41" s="5" t="n">
        <f aca="false">IF(I41="","",RANK(I41,$I$5:$I$46,1))</f>
        <v>10</v>
      </c>
      <c r="K41" s="8" t="n">
        <v>71.63844014</v>
      </c>
      <c r="L41" s="5" t="n">
        <f aca="false">IF(K41="","",RANK(K41,$K$5:$K$46,1))</f>
        <v>8</v>
      </c>
      <c r="M41" s="8" t="n">
        <v>59.3</v>
      </c>
      <c r="N41" s="5" t="n">
        <f aca="false">IF(M41="",42,RANK(M41,$M$5:$M$46,0))</f>
        <v>22</v>
      </c>
      <c r="O41" s="9" t="n">
        <f aca="false">AVERAGE(F41,H41,J41,L41,N41)</f>
        <v>12</v>
      </c>
    </row>
    <row r="42" customFormat="false" ht="15" hidden="false" customHeight="true" outlineLevel="0" collapsed="false">
      <c r="A42" s="5" t="n">
        <v>38</v>
      </c>
      <c r="B42" s="6" t="n">
        <f aca="false">RANK(O42,$O$5:$O$46,0)</f>
        <v>38</v>
      </c>
      <c r="C42" s="12" t="str">
        <f aca="false">IF(B42&lt;=10,"Critical Priority",IF(B42&lt;=20,"High Priority",IF(B42&lt;=30,"Elevated","Lower Priority")))</f>
        <v>Lower Priority</v>
      </c>
      <c r="D42" s="5" t="s">
        <v>50</v>
      </c>
      <c r="E42" s="8" t="n">
        <v>1212.02317</v>
      </c>
      <c r="F42" s="5" t="n">
        <f aca="false">IF(E42="","",RANK(E42,$E$5:$E$46,1))</f>
        <v>10</v>
      </c>
      <c r="G42" s="8" t="n">
        <v>496.0399478</v>
      </c>
      <c r="H42" s="5" t="n">
        <f aca="false">IF(G42="","",RANK(G42,$G$5:$G$46,1))</f>
        <v>1</v>
      </c>
      <c r="I42" s="8" t="n">
        <v>76.9497867664173</v>
      </c>
      <c r="J42" s="5" t="n">
        <f aca="false">IF(I42="","",RANK(I42,$I$5:$I$46,1))</f>
        <v>1</v>
      </c>
      <c r="K42" s="8" t="n">
        <v>56.59942994</v>
      </c>
      <c r="L42" s="5" t="n">
        <f aca="false">IF(K42="","",RANK(K42,$K$5:$K$46,1))</f>
        <v>2</v>
      </c>
      <c r="M42" s="8"/>
      <c r="N42" s="5" t="n">
        <f aca="false">IF(M42="",42,RANK(M42,$M$5:$M$46,0))</f>
        <v>42</v>
      </c>
      <c r="O42" s="9" t="n">
        <f aca="false">AVERAGE(F42,H42,J42,L42,N42)</f>
        <v>11.2</v>
      </c>
    </row>
    <row r="43" customFormat="false" ht="15" hidden="false" customHeight="true" outlineLevel="0" collapsed="false">
      <c r="A43" s="5" t="n">
        <v>39</v>
      </c>
      <c r="B43" s="6" t="n">
        <f aca="false">RANK(O43,$O$5:$O$46,0)</f>
        <v>39</v>
      </c>
      <c r="C43" s="12" t="str">
        <f aca="false">IF(B43&lt;=10,"Critical Priority",IF(B43&lt;=20,"High Priority",IF(B43&lt;=30,"Elevated","Lower Priority")))</f>
        <v>Lower Priority</v>
      </c>
      <c r="D43" s="5" t="s">
        <v>51</v>
      </c>
      <c r="E43" s="8" t="n">
        <v>1097.959272</v>
      </c>
      <c r="F43" s="5" t="n">
        <f aca="false">IF(E43="","",RANK(E43,$E$5:$E$46,1))</f>
        <v>4</v>
      </c>
      <c r="G43" s="8" t="n">
        <v>617.376029</v>
      </c>
      <c r="H43" s="5" t="n">
        <f aca="false">IF(G43="","",RANK(G43,$G$5:$G$46,1))</f>
        <v>5</v>
      </c>
      <c r="I43" s="8" t="n">
        <v>140.743483594259</v>
      </c>
      <c r="J43" s="5" t="n">
        <f aca="false">IF(I43="","",RANK(I43,$I$5:$I$46,1))</f>
        <v>20</v>
      </c>
      <c r="K43" s="8" t="n">
        <v>64.22956982</v>
      </c>
      <c r="L43" s="5" t="n">
        <f aca="false">IF(K43="","",RANK(K43,$K$5:$K$46,1))</f>
        <v>6</v>
      </c>
      <c r="M43" s="8" t="n">
        <v>64</v>
      </c>
      <c r="N43" s="5" t="n">
        <f aca="false">IF(M43="",42,RANK(M43,$M$5:$M$46,0))</f>
        <v>17</v>
      </c>
      <c r="O43" s="9" t="n">
        <f aca="false">AVERAGE(F43,H43,J43,L43,N43)</f>
        <v>10.4</v>
      </c>
    </row>
    <row r="44" customFormat="false" ht="15" hidden="false" customHeight="true" outlineLevel="0" collapsed="false">
      <c r="A44" s="5" t="n">
        <v>40</v>
      </c>
      <c r="B44" s="6" t="n">
        <f aca="false">RANK(O44,$O$5:$O$46,0)</f>
        <v>40</v>
      </c>
      <c r="C44" s="12" t="str">
        <f aca="false">IF(B44&lt;=10,"Critical Priority",IF(B44&lt;=20,"High Priority",IF(B44&lt;=30,"Elevated","Lower Priority")))</f>
        <v>Lower Priority</v>
      </c>
      <c r="D44" s="5" t="s">
        <v>52</v>
      </c>
      <c r="E44" s="8" t="n">
        <v>1008.434709</v>
      </c>
      <c r="F44" s="5" t="n">
        <f aca="false">IF(E44="","",RANK(E44,$E$5:$E$46,1))</f>
        <v>1</v>
      </c>
      <c r="G44" s="8" t="n">
        <v>578.4436918</v>
      </c>
      <c r="H44" s="5" t="n">
        <f aca="false">IF(G44="","",RANK(G44,$G$5:$G$46,1))</f>
        <v>3</v>
      </c>
      <c r="I44" s="8" t="n">
        <v>117.521949843007</v>
      </c>
      <c r="J44" s="5" t="n">
        <f aca="false">IF(I44="","",RANK(I44,$I$5:$I$46,1))</f>
        <v>9</v>
      </c>
      <c r="K44" s="8" t="n">
        <v>61.21616886</v>
      </c>
      <c r="L44" s="5" t="n">
        <f aca="false">IF(K44="","",RANK(K44,$K$5:$K$46,1))</f>
        <v>4</v>
      </c>
      <c r="M44" s="8" t="n">
        <v>62.6</v>
      </c>
      <c r="N44" s="5" t="n">
        <f aca="false">IF(M44="",42,RANK(M44,$M$5:$M$46,0))</f>
        <v>20</v>
      </c>
      <c r="O44" s="9" t="n">
        <f aca="false">AVERAGE(F44,H44,J44,L44,N44)</f>
        <v>7.4</v>
      </c>
    </row>
    <row r="45" customFormat="false" ht="15" hidden="false" customHeight="true" outlineLevel="0" collapsed="false">
      <c r="A45" s="5" t="n">
        <v>41</v>
      </c>
      <c r="B45" s="6" t="n">
        <f aca="false">RANK(O45,$O$5:$O$46,0)</f>
        <v>41</v>
      </c>
      <c r="C45" s="12" t="str">
        <f aca="false">IF(B45&lt;=10,"Critical Priority",IF(B45&lt;=20,"High Priority",IF(B45&lt;=30,"Elevated","Lower Priority")))</f>
        <v>Lower Priority</v>
      </c>
      <c r="D45" s="5" t="s">
        <v>53</v>
      </c>
      <c r="E45" s="8" t="n">
        <v>1036.869012</v>
      </c>
      <c r="F45" s="5" t="n">
        <f aca="false">IF(E45="","",RANK(E45,$E$5:$E$46,1))</f>
        <v>2</v>
      </c>
      <c r="G45" s="8" t="n">
        <v>581.1586217</v>
      </c>
      <c r="H45" s="5" t="n">
        <f aca="false">IF(G45="","",RANK(G45,$G$5:$G$46,1))</f>
        <v>4</v>
      </c>
      <c r="I45" s="8" t="n">
        <v>116.729623212266</v>
      </c>
      <c r="J45" s="5" t="n">
        <f aca="false">IF(I45="","",RANK(I45,$I$5:$I$46,1))</f>
        <v>7</v>
      </c>
      <c r="K45" s="8" t="n">
        <v>58.91803257</v>
      </c>
      <c r="L45" s="5" t="n">
        <f aca="false">IF(K45="","",RANK(K45,$K$5:$K$46,1))</f>
        <v>3</v>
      </c>
      <c r="M45" s="8" t="n">
        <v>66.3</v>
      </c>
      <c r="N45" s="5" t="n">
        <f aca="false">IF(M45="",42,RANK(M45,$M$5:$M$46,0))</f>
        <v>15</v>
      </c>
      <c r="O45" s="9" t="n">
        <f aca="false">AVERAGE(F45,H45,J45,L45,N45)</f>
        <v>6.2</v>
      </c>
    </row>
    <row r="46" customFormat="false" ht="15" hidden="false" customHeight="true" outlineLevel="0" collapsed="false">
      <c r="A46" s="5" t="n">
        <v>42</v>
      </c>
      <c r="B46" s="6" t="n">
        <f aca="false">RANK(O46,$O$5:$O$46,0)</f>
        <v>42</v>
      </c>
      <c r="C46" s="12" t="str">
        <f aca="false">IF(B46&lt;=10,"Critical Priority",IF(B46&lt;=20,"High Priority",IF(B46&lt;=30,"Elevated","Lower Priority")))</f>
        <v>Lower Priority</v>
      </c>
      <c r="D46" s="5" t="s">
        <v>54</v>
      </c>
      <c r="E46" s="8" t="n">
        <v>1040.858956</v>
      </c>
      <c r="F46" s="5" t="n">
        <f aca="false">IF(E46="","",RANK(E46,$E$5:$E$46,1))</f>
        <v>3</v>
      </c>
      <c r="G46" s="8" t="n">
        <v>552.3618211</v>
      </c>
      <c r="H46" s="5" t="n">
        <f aca="false">IF(G46="","",RANK(G46,$G$5:$G$46,1))</f>
        <v>2</v>
      </c>
      <c r="I46" s="8" t="n">
        <v>127.206178961095</v>
      </c>
      <c r="J46" s="5" t="n">
        <f aca="false">IF(I46="","",RANK(I46,$I$5:$I$46,1))</f>
        <v>15</v>
      </c>
      <c r="K46" s="8" t="n">
        <v>53.26606729</v>
      </c>
      <c r="L46" s="5" t="n">
        <f aca="false">IF(K46="","",RANK(K46,$K$5:$K$46,1))</f>
        <v>1</v>
      </c>
      <c r="M46" s="8" t="n">
        <v>75.8</v>
      </c>
      <c r="N46" s="5" t="n">
        <f aca="false">IF(M46="",42,RANK(M46,$M$5:$M$46,0))</f>
        <v>8</v>
      </c>
      <c r="O46" s="9" t="n">
        <f aca="false">AVERAGE(F46,H46,J46,L46,N46)</f>
        <v>5.8</v>
      </c>
    </row>
    <row r="48" customFormat="false" ht="30" hidden="false" customHeight="true" outlineLevel="0" collapsed="false">
      <c r="A48" s="13" t="s">
        <v>55</v>
      </c>
      <c r="B48" s="13"/>
      <c r="C48" s="13"/>
      <c r="D48" s="13"/>
      <c r="E48" s="13"/>
      <c r="F48" s="13"/>
      <c r="G48" s="13"/>
      <c r="H48" s="13"/>
      <c r="I48" s="13"/>
      <c r="J48" s="13"/>
      <c r="K48" s="13"/>
      <c r="L48" s="13"/>
      <c r="M48" s="13"/>
      <c r="N48" s="13"/>
      <c r="O48" s="13"/>
    </row>
  </sheetData>
  <mergeCells count="1">
    <mergeCell ref="A48:O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17.25" hidden="false" customHeight="true" outlineLevel="0" collapsed="false">
      <c r="A1" s="2" t="s">
        <v>56</v>
      </c>
    </row>
    <row r="2" customFormat="false" ht="15" hidden="false" customHeight="true" outlineLevel="0" collapsed="false">
      <c r="A2" s="14"/>
    </row>
    <row r="3" customFormat="false" ht="15" hidden="false" customHeight="true" outlineLevel="0" collapsed="false">
      <c r="A3" s="15" t="s">
        <v>57</v>
      </c>
    </row>
    <row r="4" customFormat="false" ht="15" hidden="false" customHeight="true" outlineLevel="0" collapsed="false">
      <c r="A4" s="14" t="s">
        <v>58</v>
      </c>
    </row>
    <row r="5" customFormat="false" ht="15" hidden="false" customHeight="true" outlineLevel="0" collapsed="false">
      <c r="A5" s="14" t="s">
        <v>59</v>
      </c>
    </row>
    <row r="6" customFormat="false" ht="15" hidden="false" customHeight="true" outlineLevel="0" collapsed="false">
      <c r="A6" s="14" t="s">
        <v>60</v>
      </c>
    </row>
    <row r="7" customFormat="false" ht="15" hidden="false" customHeight="true" outlineLevel="0" collapsed="false">
      <c r="A7" s="14" t="s">
        <v>61</v>
      </c>
    </row>
    <row r="8" customFormat="false" ht="15" hidden="false" customHeight="true" outlineLevel="0" collapsed="false">
      <c r="A8" s="14" t="s">
        <v>62</v>
      </c>
    </row>
    <row r="9" customFormat="false" ht="15" hidden="false" customHeight="true" outlineLevel="0" collapsed="false">
      <c r="A9" s="14" t="s">
        <v>63</v>
      </c>
    </row>
    <row r="10" customFormat="false" ht="15" hidden="false" customHeight="true" outlineLevel="0" collapsed="false">
      <c r="A10" s="14"/>
    </row>
    <row r="11" customFormat="false" ht="15" hidden="false" customHeight="true" outlineLevel="0" collapsed="false">
      <c r="A11" s="14" t="s">
        <v>64</v>
      </c>
    </row>
    <row r="12" customFormat="false" ht="15" hidden="false" customHeight="true" outlineLevel="0" collapsed="false">
      <c r="A12" s="14" t="s">
        <v>65</v>
      </c>
    </row>
    <row r="13" customFormat="false" ht="15" hidden="false" customHeight="true" outlineLevel="0" collapsed="false">
      <c r="A13" s="14" t="s">
        <v>66</v>
      </c>
    </row>
    <row r="14" customFormat="false" ht="15" hidden="false" customHeight="true" outlineLevel="0" collapsed="false">
      <c r="A14" s="14" t="s">
        <v>67</v>
      </c>
    </row>
    <row r="15" customFormat="false" ht="15" hidden="false" customHeight="true" outlineLevel="0" collapsed="false">
      <c r="A15" s="14" t="s">
        <v>68</v>
      </c>
    </row>
    <row r="16" customFormat="false" ht="15" hidden="false" customHeight="true" outlineLevel="0" collapsed="false">
      <c r="A16" s="14" t="s">
        <v>69</v>
      </c>
    </row>
    <row r="17" customFormat="false" ht="15" hidden="false" customHeight="true" outlineLevel="0" collapsed="false">
      <c r="A17" s="14" t="s">
        <v>70</v>
      </c>
    </row>
    <row r="18" customFormat="false" ht="15" hidden="false" customHeight="true" outlineLevel="0" collapsed="false">
      <c r="A18" s="14" t="s">
        <v>71</v>
      </c>
    </row>
    <row r="19" customFormat="false" ht="15" hidden="false" customHeight="true" outlineLevel="0" collapsed="false">
      <c r="A19" s="14" t="s">
        <v>72</v>
      </c>
    </row>
    <row r="20" customFormat="false" ht="15" hidden="false" customHeight="true" outlineLevel="0" collapsed="false">
      <c r="A20" s="14" t="s">
        <v>73</v>
      </c>
    </row>
    <row r="21" customFormat="false" ht="15" hidden="false" customHeight="true" outlineLevel="0" collapsed="false">
      <c r="A21" s="14" t="s">
        <v>74</v>
      </c>
    </row>
    <row r="22" customFormat="false" ht="15" hidden="false" customHeight="true" outlineLevel="0" collapsed="false">
      <c r="A22" s="14"/>
    </row>
    <row r="23" customFormat="false" ht="15" hidden="false" customHeight="true" outlineLevel="0" collapsed="false">
      <c r="A23" s="15" t="s">
        <v>75</v>
      </c>
    </row>
    <row r="24" customFormat="false" ht="15" hidden="false" customHeight="true" outlineLevel="0" collapsed="false">
      <c r="A24" s="14" t="s">
        <v>76</v>
      </c>
    </row>
    <row r="25" customFormat="false" ht="15" hidden="false" customHeight="true" outlineLevel="0" collapsed="false">
      <c r="A25" s="14" t="s">
        <v>77</v>
      </c>
    </row>
    <row r="26" customFormat="false" ht="15" hidden="false" customHeight="true" outlineLevel="0" collapsed="false">
      <c r="A26" s="14" t="s">
        <v>78</v>
      </c>
    </row>
    <row r="27" customFormat="false" ht="15" hidden="false" customHeight="true" outlineLevel="0" collapsed="false">
      <c r="A27" s="14" t="s">
        <v>79</v>
      </c>
    </row>
    <row r="28" customFormat="false" ht="15" hidden="false" customHeight="true" outlineLevel="0" collapsed="false">
      <c r="A28" s="1" t="s">
        <v>80</v>
      </c>
    </row>
    <row r="29" customFormat="false" ht="15" hidden="false" customHeight="true" outlineLevel="0" collapsed="false">
      <c r="A29" s="1" t="s">
        <v>81</v>
      </c>
    </row>
    <row r="30" customFormat="false" ht="15" hidden="false" customHeight="true" outlineLevel="0" collapsed="false">
      <c r="A30" s="1" t="s">
        <v>82</v>
      </c>
    </row>
    <row r="31" customFormat="false" ht="15" hidden="false" customHeight="true" outlineLevel="0" collapsed="false">
      <c r="A31" s="1" t="s">
        <v>83</v>
      </c>
    </row>
    <row r="32" customFormat="false" ht="15" hidden="false" customHeight="true" outlineLevel="0" collapsed="false"/>
    <row r="33" customFormat="false" ht="15" hidden="false" customHeight="true" outlineLevel="0" collapsed="false"/>
    <row r="34" customFormat="false" ht="15" hidden="false" customHeight="true" outlineLevel="0" collapsed="false">
      <c r="A34" s="14"/>
    </row>
    <row r="35" customFormat="false" ht="15" hidden="false" customHeight="true" outlineLevel="0" collapsed="false">
      <c r="A35" s="15" t="s">
        <v>84</v>
      </c>
    </row>
    <row r="36" customFormat="false" ht="15" hidden="false" customHeight="true" outlineLevel="0" collapsed="false">
      <c r="A36" s="14" t="s">
        <v>85</v>
      </c>
    </row>
    <row r="37" customFormat="false" ht="15" hidden="false" customHeight="true" outlineLevel="0" collapsed="false">
      <c r="A37" s="14" t="s">
        <v>86</v>
      </c>
    </row>
    <row r="38" customFormat="false" ht="15" hidden="false" customHeight="true" outlineLevel="0" collapsed="false">
      <c r="A38" s="14" t="s">
        <v>87</v>
      </c>
    </row>
    <row r="39" customFormat="false" ht="15" hidden="false" customHeight="true" outlineLevel="0" collapsed="false">
      <c r="A39" s="14" t="s">
        <v>88</v>
      </c>
    </row>
    <row r="40" customFormat="false" ht="15" hidden="false" customHeight="true" outlineLevel="0" collapsed="false">
      <c r="A40" s="14" t="s">
        <v>89</v>
      </c>
    </row>
    <row r="41" customFormat="false" ht="15" hidden="false" customHeight="true" outlineLevel="0" collapsed="false">
      <c r="A41" s="14" t="s">
        <v>90</v>
      </c>
    </row>
    <row r="42" customFormat="false" ht="15" hidden="false" customHeight="true" outlineLevel="0" collapsed="false">
      <c r="A42" s="14" t="s">
        <v>91</v>
      </c>
    </row>
    <row r="43" customFormat="false" ht="15" hidden="false" customHeight="true" outlineLevel="0" collapsed="false">
      <c r="A43" s="14" t="s">
        <v>92</v>
      </c>
    </row>
    <row r="44" customFormat="false" ht="15" hidden="false" customHeight="true" outlineLevel="0" collapsed="false">
      <c r="A44" s="14"/>
    </row>
    <row r="45" customFormat="false" ht="15" hidden="false" customHeight="true" outlineLevel="0" collapsed="false">
      <c r="A45" s="15" t="s">
        <v>93</v>
      </c>
    </row>
    <row r="46" customFormat="false" ht="15" hidden="false" customHeight="true" outlineLevel="0" collapsed="false">
      <c r="A46" s="14" t="s">
        <v>94</v>
      </c>
    </row>
    <row r="47" customFormat="false" ht="15" hidden="false" customHeight="true" outlineLevel="0" collapsed="false">
      <c r="A47" s="14" t="s">
        <v>95</v>
      </c>
    </row>
    <row r="48" customFormat="false" ht="15" hidden="false" customHeight="true" outlineLevel="0" collapsed="false">
      <c r="A48" s="14" t="s">
        <v>96</v>
      </c>
    </row>
    <row r="49" customFormat="false" ht="15" hidden="false" customHeight="false" outlineLevel="0" collapsed="false">
      <c r="A49" s="14" t="s">
        <v>97</v>
      </c>
    </row>
    <row r="50" customFormat="false" ht="15" hidden="false" customHeight="false" outlineLevel="0" collapsed="false">
      <c r="A50" s="14" t="s">
        <v>98</v>
      </c>
    </row>
    <row r="51" customFormat="false" ht="15" hidden="false" customHeight="false" outlineLevel="0" collapsed="false">
      <c r="A51" s="14" t="s">
        <v>99</v>
      </c>
    </row>
    <row r="52" customFormat="false" ht="15" hidden="false" customHeight="false" outlineLevel="0" collapsed="false">
      <c r="A52" s="14" t="s">
        <v>100</v>
      </c>
    </row>
    <row r="53" customFormat="false" ht="15" hidden="false" customHeight="false" outlineLevel="0" collapsed="false">
      <c r="A53" s="14" t="s">
        <v>101</v>
      </c>
    </row>
    <row r="54" customFormat="false" ht="15" hidden="false" customHeight="false" outlineLevel="0" collapsed="false">
      <c r="A54" s="14"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2026-08-19T14:40:21Z</dcterms:created>
  <dc:creator>openpyxl</dc:creator>
  <dc:description/>
  <dc:language>en-US</dc:language>
  <cp:lastModifiedBy/>
  <dcterms:modified xsi:type="dcterms:W3CDTF">2026-08-25T16:58:24Z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